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https://unfao-my.sharepoint.com/personal/chancelyne_wulseh_fao_org/Documents/Documents/Junior Consultant _OCB-GEF/PIRs/PIR 2025/Finalized PIR 2025/"/>
    </mc:Choice>
  </mc:AlternateContent>
  <xr:revisionPtr revIDLastSave="300" documentId="8_{6A124452-45EA-496A-9DD5-EC0A97BF069C}" xr6:coauthVersionLast="47" xr6:coauthVersionMax="47" xr10:uidLastSave="{B132DD56-085F-44AB-BE5C-84F9EBEC5025}"/>
  <bookViews>
    <workbookView xWindow="28680" yWindow="-120" windowWidth="29040" windowHeight="15720" tabRatio="775" activeTab="1" xr2:uid="{00000000-000D-0000-FFFF-FFFF00000000}"/>
  </bookViews>
  <sheets>
    <sheet name="Table of Contents" sheetId="1" r:id="rId1"/>
    <sheet name="1. Basic project data" sheetId="2" r:id="rId2"/>
    <sheet name="_Calc" sheetId="3" state="hidden" r:id="rId3"/>
    <sheet name="Countries" sheetId="4" state="hidden" r:id="rId4"/>
    <sheet name="TypeofTrustFund" sheetId="5" state="hidden" r:id="rId5"/>
    <sheet name="FocalArea" sheetId="6" state="hidden" r:id="rId6"/>
    <sheet name="2. Progress towards outcomes" sheetId="7" r:id="rId7"/>
    <sheet name="3. Implementation Progress" sheetId="8" r:id="rId8"/>
    <sheet name="4. Summary_Progress &amp; Challenge" sheetId="9" r:id="rId9"/>
    <sheet name="5. ESS Risk" sheetId="23" r:id="rId10"/>
    <sheet name="6. Risks to the Project" sheetId="24" r:id="rId11"/>
    <sheet name="7. Follow-up on Mid-term review" sheetId="12" r:id="rId12"/>
    <sheet name="8. Minor project amendments" sheetId="13" r:id="rId13"/>
    <sheet name="9. Stakeholders' Engagement" sheetId="14" r:id="rId14"/>
    <sheet name="10. Gender Mainstreaming" sheetId="15" r:id="rId15"/>
    <sheet name="11. Knowledge Management" sheetId="25" r:id="rId16"/>
    <sheet name="12. Indigenous &amp; Local Involve." sheetId="17" r:id="rId17"/>
    <sheet name="13. Co-Financing Table" sheetId="18" r:id="rId18"/>
    <sheet name="14. GEO Location" sheetId="19" r:id="rId19"/>
    <sheet name="Annex" sheetId="22" r:id="rId20"/>
  </sheets>
  <definedNames>
    <definedName name="Countries">Countries!$A$2:$A$250</definedName>
    <definedName name="DevCells" localSheetId="6">'2. Progress towards outcomes'!#REF!</definedName>
    <definedName name="DevCells">#REF!</definedName>
    <definedName name="DevRatings" localSheetId="6">'2. Progress towards outcomes'!#REF!</definedName>
    <definedName name="DevRatings">#REF!</definedName>
    <definedName name="DevScore" localSheetId="15">#REF!</definedName>
    <definedName name="DevScore" localSheetId="6">#REF!</definedName>
    <definedName name="DevScore" localSheetId="9">#REF!</definedName>
    <definedName name="DevScore" localSheetId="10">#REF!</definedName>
    <definedName name="DevScore">_Calc!$D$20</definedName>
    <definedName name="ImpCells" localSheetId="15">#REF!</definedName>
    <definedName name="ImpCells" localSheetId="9">#REF!</definedName>
    <definedName name="ImpCells" localSheetId="10">#REF!</definedName>
    <definedName name="ImpCells">'3. Implementation Progress'!$D$154:$M$156</definedName>
    <definedName name="ImpRatings" localSheetId="15">#REF!</definedName>
    <definedName name="ImpRatings" localSheetId="9">#REF!</definedName>
    <definedName name="ImpRatings" localSheetId="10">#REF!</definedName>
    <definedName name="ImpRatings">'3. Implementation Progress'!$D$154:$M$156</definedName>
    <definedName name="ImpScore" localSheetId="15">#REF!</definedName>
    <definedName name="ImpScore" localSheetId="6">#REF!</definedName>
    <definedName name="ImpScore" localSheetId="9">#REF!</definedName>
    <definedName name="ImpScore" localSheetId="10">#REF!</definedName>
    <definedName name="ImpScore">_Calc!$D$21</definedName>
    <definedName name="NumRating" localSheetId="15">#REF!</definedName>
    <definedName name="NumRating" localSheetId="6">#REF!</definedName>
    <definedName name="NumRating" localSheetId="9">#REF!</definedName>
    <definedName name="NumRating" localSheetId="10">#REF!</definedName>
    <definedName name="NumRating">_Calc!$B$2:$B$9</definedName>
    <definedName name="_xlnm.Print_Area" localSheetId="1">'1. Basic project data'!$A$1:$J$86</definedName>
    <definedName name="_xlnm.Print_Area" localSheetId="14">'10. Gender Mainstreaming'!$A$1:$K$25</definedName>
    <definedName name="_xlnm.Print_Area" localSheetId="15">'11. Knowledge Management'!$A$1:$K$52</definedName>
    <definedName name="_xlnm.Print_Area" localSheetId="16">'12. Indigenous &amp; Local Involve.'!$A$1:$K$52</definedName>
    <definedName name="_xlnm.Print_Area" localSheetId="17">'13. Co-Financing Table'!$A$1:$P$31</definedName>
    <definedName name="_xlnm.Print_Area" localSheetId="18">'14. GEO Location'!$A$1:$R$18</definedName>
    <definedName name="_xlnm.Print_Area" localSheetId="6">'2. Progress towards outcomes'!$B$1:$J$57</definedName>
    <definedName name="_xlnm.Print_Area" localSheetId="7">'3. Implementation Progress'!$A$1:$M$177</definedName>
    <definedName name="_xlnm.Print_Area" localSheetId="8">'4. Summary_Progress &amp; Challenge'!$A$1:$L$45</definedName>
    <definedName name="_xlnm.Print_Area" localSheetId="9">'5. ESS Risk'!$A$1:$K$31</definedName>
    <definedName name="_xlnm.Print_Area" localSheetId="10">'6. Risks to the Project'!$A$1:$P$52</definedName>
    <definedName name="_xlnm.Print_Area" localSheetId="11">'7. Follow-up on Mid-term review'!$A$1:$K$48</definedName>
    <definedName name="_xlnm.Print_Area" localSheetId="12">'8. Minor project amendments'!$A$1:$K$58</definedName>
    <definedName name="_xlnm.Print_Area" localSheetId="13">'9. Stakeholders'' Engagement'!$A$1:$L$33</definedName>
    <definedName name="_xlnm.Print_Area" localSheetId="19">Annex!$A$1:$A$32</definedName>
    <definedName name="_xlnm.Print_Area" localSheetId="0">'Table of Contents'!$A$1:$K$31</definedName>
    <definedName name="TxtRating" localSheetId="15">#REF!</definedName>
    <definedName name="TxtRating" localSheetId="6">#REF!</definedName>
    <definedName name="TxtRating" localSheetId="9">#REF!</definedName>
    <definedName name="TxtRating" localSheetId="10">#REF!</definedName>
    <definedName name="TxtRating">_Calc!$A$2:$A$9</definedName>
    <definedName name="Weights" localSheetId="15">#REF!</definedName>
    <definedName name="Weights" localSheetId="6">#REF!</definedName>
    <definedName name="Weights" localSheetId="9">#REF!</definedName>
    <definedName name="Weights" localSheetId="10">#REF!</definedName>
    <definedName name="Weights">_Calc!$E$14:$I$14</definedName>
    <definedName name="Weights2" localSheetId="15">#REF!</definedName>
    <definedName name="Weights2" localSheetId="6">#REF!</definedName>
    <definedName name="Weights2" localSheetId="9">#REF!</definedName>
    <definedName name="Weights2" localSheetId="10">#REF!</definedName>
    <definedName name="Weights2">_Calc!$E$17:$H$17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5" i="18" l="1"/>
  <c r="K25" i="18"/>
  <c r="E35" i="2"/>
  <c r="I10" i="7" l="1"/>
  <c r="I15" i="7" l="1"/>
  <c r="I26" i="7"/>
  <c r="I21" i="7"/>
  <c r="I16" i="7"/>
  <c r="I8" i="7" l="1"/>
  <c r="D21" i="3" l="1" a="1"/>
  <c r="D21" i="3" s="1"/>
  <c r="E34" i="2" s="1"/>
  <c r="E26" i="2"/>
  <c r="E25" i="2"/>
  <c r="D29" i="7"/>
  <c r="C29" i="7"/>
  <c r="D20" i="3" s="1" a="1"/>
  <c r="D20" i="3" s="1"/>
  <c r="E33" i="2" s="1"/>
  <c r="B29" i="7"/>
  <c r="B24" i="1"/>
  <c r="B23" i="1"/>
  <c r="B22" i="1"/>
  <c r="B21" i="1"/>
  <c r="B20" i="1"/>
  <c r="B19" i="1"/>
  <c r="B18" i="1"/>
  <c r="B17" i="1"/>
  <c r="B16" i="1"/>
  <c r="B15" i="1"/>
  <c r="B14" i="1"/>
  <c r="B13" i="1"/>
  <c r="B12" i="1"/>
  <c r="B11" i="1"/>
  <c r="B1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<sst xmlns="http://schemas.openxmlformats.org/spreadsheetml/2006/main" count="1064" uniqueCount="917">
  <si>
    <t>FAO-GEF Project Implementation Report</t>
  </si>
  <si>
    <t>2025 – Revised Template</t>
  </si>
  <si>
    <t>Period covered: 1 July 2024 to 30 June 2025</t>
  </si>
  <si>
    <t xml:space="preserve">Table of Contents </t>
  </si>
  <si>
    <t xml:space="preserve">IMPORTANT DISCLAIMER: </t>
  </si>
  <si>
    <t xml:space="preserve">The final version of this PIR will be submitted to the GEF Secretariat.  </t>
  </si>
  <si>
    <t xml:space="preserve">The report will then be publicly available on the GEF website (click here). </t>
  </si>
  <si>
    <t xml:space="preserve">Sensitive information should be submitted in Annex to be uploaded separately. </t>
  </si>
  <si>
    <t>In such cases, please contact faogef-pir-support@fao.org for guidance.</t>
  </si>
  <si>
    <t xml:space="preserve">1. Basic Project Data </t>
  </si>
  <si>
    <t>General Information</t>
  </si>
  <si>
    <t xml:space="preserve">Region: </t>
  </si>
  <si>
    <t>Country(ies):</t>
  </si>
  <si>
    <t>Peru</t>
  </si>
  <si>
    <t>Project Title:</t>
  </si>
  <si>
    <t>Sustainable Management and Restoration of the Dry Forest of the Northern Coast of Peru</t>
  </si>
  <si>
    <t xml:space="preserve">FAO Project Symbol: </t>
  </si>
  <si>
    <t>GCP/PER/057/GFF</t>
  </si>
  <si>
    <t>GEF ID:</t>
  </si>
  <si>
    <t>10541</t>
  </si>
  <si>
    <t>Type of Trust Fund(s):</t>
  </si>
  <si>
    <t>GFF</t>
  </si>
  <si>
    <t xml:space="preserve">GEF Focal Area(s): </t>
  </si>
  <si>
    <t xml:space="preserve">Project Executing Partners: </t>
  </si>
  <si>
    <t>Ministry of Environment</t>
  </si>
  <si>
    <t>Initial project duration (years):</t>
  </si>
  <si>
    <t>05</t>
  </si>
  <si>
    <t>Project Dates</t>
  </si>
  <si>
    <t xml:space="preserve">GEF CEO Endorsement Date: </t>
  </si>
  <si>
    <t>Actual Agency Approval Date</t>
  </si>
  <si>
    <t xml:space="preserve">Project Implementation Start Date/EOD: </t>
  </si>
  <si>
    <t>First Disbursement Date</t>
  </si>
  <si>
    <t>Planned Project End Date/NTE1:</t>
  </si>
  <si>
    <t>Revised project implementation End date (if approved)2:</t>
  </si>
  <si>
    <t>Actual Completion Date:</t>
  </si>
  <si>
    <t>Expected Financial Closure Date:</t>
  </si>
  <si>
    <t xml:space="preserve">Funding </t>
  </si>
  <si>
    <t xml:space="preserve">GEF Grant Amount (USD): </t>
  </si>
  <si>
    <t>Total GEF grant delivery 
(as of June 30, 2025 (USD):</t>
  </si>
  <si>
    <t>Total Co-financing amount (USD)3:</t>
  </si>
  <si>
    <t>Total estimated co-financing materialized as of June 30, 20254:</t>
  </si>
  <si>
    <t xml:space="preserve">M &amp; E Milestones </t>
  </si>
  <si>
    <t xml:space="preserve">Date of Last Project Steering Committee (PSC) Meeting: </t>
  </si>
  <si>
    <t xml:space="preserve">Expected Mid-term Review date5: </t>
  </si>
  <si>
    <t xml:space="preserve">Actual Mid-term review date (if already completed): </t>
  </si>
  <si>
    <t xml:space="preserve">Expected Terminal Evaluation Date6: </t>
  </si>
  <si>
    <t xml:space="preserve">Overall ratings </t>
  </si>
  <si>
    <t xml:space="preserve">Overall rating of progress towards achieving objectives/outcomes (cumulative): </t>
  </si>
  <si>
    <t xml:space="preserve">Overall implementation progess rating: </t>
  </si>
  <si>
    <t xml:space="preserve">Overall risk rating: </t>
  </si>
  <si>
    <t>Status</t>
  </si>
  <si>
    <t>Implementation Status (1st PIR, 2nd PIR, etc. Final PIR):</t>
  </si>
  <si>
    <t xml:space="preserve">1 Date that was originally foreseen at the project’s operationalization and indicated in FPMIS.
2 If NTE extension has been requested and approved by the FAO-GEF Coordination Unit.
3 This is the total amount of co-financing as included in the CEO Document/Project Document.
4 Please  refer to the Section 13 of this report where updated co-financing estimates are requested and indicate the total co-financing amount materialized. 
5 The Mid-Term Review (MTR) should take place after the 2nd PIR, around half-point between EOD and NTE. The MTR report in English should be submitted to the GEF Secretariat within 4 years of the CEO Endorsement date.
6 The Terminal Evaluation date should be discussed with OED 6 months before the project’s NTE date. </t>
  </si>
  <si>
    <t>Project Contacts</t>
  </si>
  <si>
    <t xml:space="preserve">Contact </t>
  </si>
  <si>
    <t>Name, Title, Division/Institution</t>
  </si>
  <si>
    <t>E-mail</t>
  </si>
  <si>
    <t>Project Coordinator (PC)</t>
  </si>
  <si>
    <t>Sergio Lazo García Zabaleta, UGP Coordinator, Monitoring Department, PROFONANPE.</t>
  </si>
  <si>
    <t xml:space="preserve">slazo@profonanpe.org.pe </t>
  </si>
  <si>
    <t>Budget Holder (BH)</t>
  </si>
  <si>
    <t>Mariana Escobar / FAO Representative in Peru</t>
  </si>
  <si>
    <t>mariana.escobararango@fao.org</t>
  </si>
  <si>
    <t>GEF Operational Focal Point (GEF OFP)</t>
  </si>
  <si>
    <t>Mauricio Gonzáles, Head of the General Office of Cooperation and International Affairs/Ministry of Environment</t>
  </si>
  <si>
    <t>mgonzales@minam.gob.pe</t>
  </si>
  <si>
    <t>Lead Technical Officer (LTO)</t>
  </si>
  <si>
    <t>Jessica Cazasa, Technical Leader / FAO</t>
  </si>
  <si>
    <t>Jessica.Casaza@fao.org</t>
  </si>
  <si>
    <t>GEF Technical Officer (GTO)</t>
  </si>
  <si>
    <t>Key Project Management Unit Personnel</t>
  </si>
  <si>
    <t xml:space="preserve">Please indicate the composition of the PMU as per the Terms of Reference in the ProDoc. If any new position was establised during the project implementation, please insert it accordingly. </t>
  </si>
  <si>
    <t>Position planned (as per ProDoc)</t>
  </si>
  <si>
    <t>Position filled (Yes/No)</t>
  </si>
  <si>
    <t xml:space="preserve">Start date, Name, Contact </t>
  </si>
  <si>
    <t>Comments</t>
  </si>
  <si>
    <t xml:space="preserve">Project Coordinator </t>
  </si>
  <si>
    <t>Yes</t>
  </si>
  <si>
    <t>August 2023, Sergio Lazo, slazo@profonanpe.org.pe</t>
  </si>
  <si>
    <t>Administrative Technical Assistant</t>
  </si>
  <si>
    <t>November 2023, Russell Florez, rflorez@profonanpe.org.pe</t>
  </si>
  <si>
    <t>Gender and Safeguards Specialist</t>
  </si>
  <si>
    <t>May 2, 2025, Luis Atoche, latoche@profonanpe.org.pe</t>
  </si>
  <si>
    <t>Component 1 Coordinator</t>
  </si>
  <si>
    <t>December 2023, Vladimir Saguma, vsaguma@profonanpe.org.pe</t>
  </si>
  <si>
    <t>Component 2 Coordinator</t>
  </si>
  <si>
    <t>December 2023, Patricia Medina, pmedina@profonanpe.org.pe</t>
  </si>
  <si>
    <t>Component 3 Coordinator</t>
  </si>
  <si>
    <t>December 2023 - June 2025, Walter Ruiz, wruiz@profonanpe.org.pe
July 2025, Walter Mauricio
wmauricio@profonanpe.org.pe</t>
  </si>
  <si>
    <t>Component 4 Coordinator</t>
  </si>
  <si>
    <t>November 2023, María del Carmen Vargas, mvargas@profonanpe.org.pe</t>
  </si>
  <si>
    <t>Monitoring Specialist</t>
  </si>
  <si>
    <t>March 2025, Oscar Raymundo García, oraymundo@profonanpe.org.pe</t>
  </si>
  <si>
    <t>Rating text</t>
  </si>
  <si>
    <t>Score</t>
  </si>
  <si>
    <t>Highly Unsatisfactory (HU)</t>
  </si>
  <si>
    <t>Unsatisfactory (U)</t>
  </si>
  <si>
    <t>Moderately Unsatisfactory (MU)</t>
  </si>
  <si>
    <t>Moderately Satisfactory (MS)</t>
  </si>
  <si>
    <t>Satisfactory (S)</t>
  </si>
  <si>
    <t>Highly Satisfactory (HS)</t>
  </si>
  <si>
    <t>Unknown</t>
  </si>
  <si>
    <t>Not Rated</t>
  </si>
  <si>
    <t>for DevScore</t>
  </si>
  <si>
    <t>Person</t>
  </si>
  <si>
    <t>PM/Coord</t>
  </si>
  <si>
    <t>Budget Holder</t>
  </si>
  <si>
    <t>LTO</t>
  </si>
  <si>
    <t>GEF OFP</t>
  </si>
  <si>
    <t>GTO</t>
  </si>
  <si>
    <t>Weight %</t>
  </si>
  <si>
    <t>For ImpScore</t>
  </si>
  <si>
    <t xml:space="preserve">Once you've filled in 2. Progress towards outcomes &amp; 3. Implementation Progress </t>
  </si>
  <si>
    <t>Please double click and press enter on Cells D20 and D21</t>
  </si>
  <si>
    <t>Select Country</t>
  </si>
  <si>
    <t>Afghanistan</t>
  </si>
  <si>
    <t>Åland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</si>
  <si>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</si>
  <si>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</si>
  <si>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</si>
  <si>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</si>
  <si>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</si>
  <si>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</si>
  <si>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</si>
  <si>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</si>
  <si>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</si>
  <si>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</si>
  <si>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</si>
  <si>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</si>
  <si>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</si>
  <si>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</si>
  <si>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</si>
  <si>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</si>
  <si>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</si>
  <si>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</si>
  <si>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</si>
  <si>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</si>
  <si>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</si>
  <si>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</si>
  <si>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</si>
  <si>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</si>
  <si>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 (Plurinational State of)</t>
  </si>
  <si>
    <t>Bonaire, Sint Eustatius and Saba</t>
  </si>
  <si>
    <t>Bosnia and Herzegovina</t>
  </si>
  <si>
    <t>Botswana</t>
  </si>
  <si>
    <t>Bouvet Island</t>
  </si>
  <si>
    <t>Brazil</t>
  </si>
  <si>
    <t>British Indian Ocean Territory</t>
  </si>
  <si>
    <t>British Virgin Islands</t>
  </si>
  <si>
    <t>Brunei Darussalam</t>
  </si>
  <si>
    <t>Bulgaria</t>
  </si>
  <si>
    <t>Burkina Faso</t>
  </si>
  <si>
    <t>Burundi</t>
  </si>
  <si>
    <t>Cabo Verde</t>
  </si>
  <si>
    <t>Cambodia</t>
  </si>
  <si>
    <t>Cameroon</t>
  </si>
  <si>
    <t>Canada</t>
  </si>
  <si>
    <t>Cayman Islands</t>
  </si>
  <si>
    <t>Central African Republic</t>
  </si>
  <si>
    <t>Chad</t>
  </si>
  <si>
    <t>Chile</t>
  </si>
  <si>
    <t>China</t>
  </si>
  <si>
    <t>China, Hong Kong Special Administrative Region</t>
  </si>
  <si>
    <t>China, Macao Special Administrative Region</t>
  </si>
  <si>
    <t>Christmas Island</t>
  </si>
  <si>
    <t>Cocos (Keeling) Islands</t>
  </si>
  <si>
    <t>Colombia</t>
  </si>
  <si>
    <t>Comoros</t>
  </si>
  <si>
    <t>Congo</t>
  </si>
  <si>
    <t>Cook Islands</t>
  </si>
  <si>
    <t>Costa Rica</t>
  </si>
  <si>
    <t>Côte d’Ivoire</t>
  </si>
  <si>
    <t>Croatia</t>
  </si>
  <si>
    <t>Cuba</t>
  </si>
  <si>
    <t>Curaçao</t>
  </si>
  <si>
    <t>Cyprus</t>
  </si>
  <si>
    <t>Czechia</t>
  </si>
  <si>
    <t>Democratic People's Republic of Korea</t>
  </si>
  <si>
    <t>Democratic Republic of the Congo</t>
  </si>
  <si>
    <t>Denmark</t>
  </si>
  <si>
    <t>Djibouti</t>
  </si>
  <si>
    <t>Dominica</t>
  </si>
  <si>
    <t>Dominican Republic</t>
  </si>
  <si>
    <t>Ecuador</t>
  </si>
  <si>
    <t>Egypt</t>
  </si>
  <si>
    <t>El Salvador</t>
  </si>
  <si>
    <t>Equatorial Guinea</t>
  </si>
  <si>
    <t>Eritrea</t>
  </si>
  <si>
    <t>Estonia</t>
  </si>
  <si>
    <t>Eswatini</t>
  </si>
  <si>
    <t>Ethiopia</t>
  </si>
  <si>
    <t>Falkland Islands (Malvinas)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</si>
  <si>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</si>
  <si>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</si>
  <si>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</si>
  <si>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</si>
  <si>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</si>
  <si>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</si>
  <si>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</si>
  <si>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</si>
  <si>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</si>
  <si>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</si>
  <si>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</si>
  <si>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</si>
  <si>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</si>
  <si>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</si>
  <si>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</si>
  <si>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</si>
  <si>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</si>
  <si>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</si>
  <si>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</si>
  <si>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</si>
  <si>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</si>
  <si>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</si>
  <si>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</si>
  <si>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</si>
  <si>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</si>
  <si>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t>
  </si>
  <si>
    <t>Honduras</t>
  </si>
  <si>
    <t>Hungary</t>
  </si>
  <si>
    <t>Iceland</t>
  </si>
  <si>
    <t>India</t>
  </si>
  <si>
    <t>Indonesia</t>
  </si>
  <si>
    <t>Iran (Islamic Republic of)</t>
  </si>
  <si>
    <t>Iraq</t>
  </si>
  <si>
    <t>Ireland</t>
  </si>
  <si>
    <t>Isle of Man</t>
  </si>
  <si>
    <t>Israel</t>
  </si>
  <si>
    <t>Italy</t>
  </si>
  <si>
    <t>Jamaica</t>
  </si>
  <si>
    <t>Japan</t>
  </si>
  <si>
    <t>Jersey</t>
  </si>
  <si>
    <t>Jordan</t>
  </si>
  <si>
    <t>Kazakhstan</t>
  </si>
  <si>
    <t>Kenya</t>
  </si>
  <si>
    <t>Kiribati</t>
  </si>
  <si>
    <t>Kuwait</t>
  </si>
  <si>
    <t>Kyrgyzstan</t>
  </si>
  <si>
    <t>Lao People's Democratic Republic</t>
  </si>
  <si>
    <t>Latvia</t>
  </si>
  <si>
    <t>Lebanon</t>
  </si>
  <si>
    <t>Lesotho</t>
  </si>
  <si>
    <t>Liberia</t>
  </si>
  <si>
    <t>Libya</t>
  </si>
  <si>
    <t>Liechtenstein</t>
  </si>
  <si>
    <t>Lithuania</t>
  </si>
  <si>
    <t>Luxembourg</t>
  </si>
  <si>
    <t>Madagascar</t>
  </si>
  <si>
    <t>Malawi</t>
  </si>
  <si>
    <t>Malaysia</t>
  </si>
  <si>
    <t>Maldives</t>
  </si>
  <si>
    <t>Mali</t>
  </si>
  <si>
    <t>Malta</t>
  </si>
  <si>
    <t>Marshall Islands</t>
  </si>
  <si>
    <t>Martinique</t>
  </si>
  <si>
    <t>Mauritania</t>
  </si>
  <si>
    <t>Mauritius</t>
  </si>
  <si>
    <t>Mayotte</t>
  </si>
  <si>
    <t>Mexico</t>
  </si>
  <si>
    <t>Micronesia (Federated States of)</t>
  </si>
  <si>
    <t>Monaco</t>
  </si>
  <si>
    <t>Mongolia</t>
  </si>
  <si>
    <t>Montenegro</t>
  </si>
  <si>
    <t>Montserrat</t>
  </si>
  <si>
    <t>Morocco</t>
  </si>
  <si>
    <t>Mozambique</t>
  </si>
  <si>
    <t>Myanmar</t>
  </si>
  <si>
    <t>Namibia</t>
  </si>
  <si>
    <t>Nauru</t>
  </si>
  <si>
    <t>Nepal</t>
  </si>
  <si>
    <t>Netherlands (Kingdom of the)</t>
  </si>
  <si>
    <t>New Caledonia</t>
  </si>
  <si>
    <t>New Zealand</t>
  </si>
  <si>
    <t>Nicaragua</t>
  </si>
  <si>
    <t>Niger</t>
  </si>
  <si>
    <t>Nigeria</t>
  </si>
  <si>
    <t>Niue</t>
  </si>
  <si>
    <t>Norfolk Island</t>
  </si>
  <si>
    <t>North Macedonia</t>
  </si>
  <si>
    <t>Northern Mariana Islands</t>
  </si>
  <si>
    <t>Norway</t>
  </si>
  <si>
    <t>Oman</t>
  </si>
  <si>
    <t>Pakistan</t>
  </si>
  <si>
    <t>Palau</t>
  </si>
  <si>
    <t>Panama</t>
  </si>
  <si>
    <t>Papua New Guinea</t>
  </si>
  <si>
    <t>Paraguay</t>
  </si>
  <si>
    <t>Philippines</t>
  </si>
  <si>
    <t>Pitcairn</t>
  </si>
  <si>
    <t>Poland</t>
  </si>
  <si>
    <t>Portugal</t>
  </si>
  <si>
    <t>Puerto Rico</t>
  </si>
  <si>
    <t>Qatar</t>
  </si>
  <si>
    <t>Republic of Korea</t>
  </si>
  <si>
    <t>Republic of Moldova</t>
  </si>
  <si>
    <t>Réunion</t>
  </si>
  <si>
    <t>Romania</t>
  </si>
  <si>
    <t>Russian Federation</t>
  </si>
  <si>
    <t>Rwanda</t>
  </si>
  <si>
    <t>Saint Barthélemy</t>
  </si>
  <si>
    <t>Saint Helena</t>
  </si>
  <si>
    <t>Saint Kitts and Nevis</t>
  </si>
  <si>
    <t>Saint Lucia</t>
  </si>
  <si>
    <t>Saint Martin (French Part)</t>
  </si>
  <si>
    <t>Saint Pierre and Miquelon</t>
  </si>
  <si>
    <t>Saint Vincent and the Grenadines</t>
  </si>
  <si>
    <t>Sint Eustatius and Saba</t>
  </si>
  <si>
    <t>Samoa</t>
  </si>
  <si>
    <t>San Marino</t>
  </si>
  <si>
    <t>Sao Tome and Principe</t>
  </si>
  <si>
    <t>Saudi Arabia</t>
  </si>
  <si>
    <t>Senegal</t>
  </si>
  <si>
    <t>Serbia</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</si>
  <si>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</si>
  <si>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</si>
  <si>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</si>
  <si>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</si>
  <si>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</si>
  <si>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</si>
  <si>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</si>
  <si>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</si>
  <si>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</si>
  <si>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</si>
  <si>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</si>
  <si>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</si>
  <si>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</si>
  <si>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State of Palestine</t>
  </si>
  <si>
    <t>Sudan</t>
  </si>
  <si>
    <t>Suriname</t>
  </si>
  <si>
    <t>Svalbard and Jan Mayen Islands</t>
  </si>
  <si>
    <t>Sweden</t>
  </si>
  <si>
    <t>Switzerland</t>
  </si>
  <si>
    <t>Syrian Arab Republic</t>
  </si>
  <si>
    <t>Tajikistan</t>
  </si>
  <si>
    <t>Thailand</t>
  </si>
  <si>
    <t>Timor-Leste</t>
  </si>
  <si>
    <t>Togo</t>
  </si>
  <si>
    <t>Tokelau</t>
  </si>
  <si>
    <t>Tonga</t>
  </si>
  <si>
    <t>Trinidad and Tobago</t>
  </si>
  <si>
    <t>Tunisia</t>
  </si>
  <si>
    <t>Türkiye</t>
  </si>
  <si>
    <t>Turkmenistan</t>
  </si>
  <si>
    <t>Turks and Caicos Islands</t>
  </si>
  <si>
    <t>Tuvalu</t>
  </si>
  <si>
    <t>Uganda</t>
  </si>
  <si>
    <t>Ukraine</t>
  </si>
  <si>
    <t>United Arab Emirates</t>
  </si>
  <si>
    <t>United Kingdom of Great Britain and Northern Ireland</t>
  </si>
  <si>
    <t>United Republic of Tanzania</t>
  </si>
  <si>
    <t>United States Minor Outlying Islands</t>
  </si>
  <si>
    <t>United States of America</t>
  </si>
  <si>
    <t>United States Virgin Islands</t>
  </si>
  <si>
    <t>Uruguay</t>
  </si>
  <si>
    <t>Uzbekistan</t>
  </si>
  <si>
    <t>Vanuatu</t>
  </si>
  <si>
    <t>Venezuela (Bolivarian Republic of)</t>
  </si>
  <si>
    <t>Viet Nam</t>
  </si>
  <si>
    <t>Wallis and Futuna Islands</t>
  </si>
  <si>
    <t>Western Sahara</t>
  </si>
  <si>
    <t>Yemen</t>
  </si>
  <si>
    <t>Zambia</t>
  </si>
  <si>
    <t>Zimbabwe</t>
  </si>
  <si>
    <t>Type of Trust Fund</t>
  </si>
  <si>
    <t>Capacity-building Initiative for Transparency (CBIT)</t>
  </si>
  <si>
    <t>Global Biodiversity Framework Fund (GBFF)</t>
  </si>
  <si>
    <t>Global Environment Facility Trust Fund (GFF)</t>
  </si>
  <si>
    <t>Least Developed Countries Fund (LDCF)</t>
  </si>
  <si>
    <t>Special Climate Change Fund (SCCF)</t>
  </si>
  <si>
    <t>Small Grants Program (SGP)</t>
  </si>
  <si>
    <t>Focal Area</t>
  </si>
  <si>
    <t>Multi Focal Area</t>
  </si>
  <si>
    <t>Biodiversity</t>
  </si>
  <si>
    <t>Chemicals and Waste</t>
  </si>
  <si>
    <t>Chemicals/PoPs</t>
  </si>
  <si>
    <t>Climate Change</t>
  </si>
  <si>
    <t>Climate Change Adaptation</t>
  </si>
  <si>
    <t>Climate Change Mitigation</t>
  </si>
  <si>
    <t>International Waters</t>
  </si>
  <si>
    <t>Land Degradation</t>
  </si>
  <si>
    <t>2. Progress towards Achieving Project Objective(s) (Development objective)</t>
  </si>
  <si>
    <t>(All inputs in this section should be cumulative from project start, not annual)</t>
  </si>
  <si>
    <t>Please indicate the project’s main progress towards achieving its objective(s) and the cumulative level of achievement of each outcome since the start of project implementation.</t>
  </si>
  <si>
    <t>Project or Development Objective</t>
  </si>
  <si>
    <t>Outcomes</t>
  </si>
  <si>
    <t>Outcome indicators</t>
  </si>
  <si>
    <t>Baseline</t>
  </si>
  <si>
    <t>Mid-term Target</t>
  </si>
  <si>
    <t>End-of-project Target</t>
  </si>
  <si>
    <t>Cumulative progress level at 30 June 2025</t>
  </si>
  <si>
    <t>% of cumulative progress</t>
  </si>
  <si>
    <t>Progress rating</t>
  </si>
  <si>
    <t>To restore and sustainably manage the dry forests of the Northern Coast of Peru, facilitating the  conservation of biodiversity and ecosystem services, increasing the resilience of communities and their  livelihoods and supporting the achievement of the Land Degradation Neutrality (LDN) target.</t>
  </si>
  <si>
    <t>Outcome 1</t>
  </si>
  <si>
    <t>1.1  National, regional and local stakeholders of the public and private sector have improved their coordination and harmonized policies, plans and investments related to sustainable and inclusive dry forest management and LDN priorities.</t>
  </si>
  <si>
    <t>Number of public and private institutions that coordinate and harmonize policies, plans and investments related to sustainable and inclusive dry forest management according to LDN priorities in a participatory manner.</t>
  </si>
  <si>
    <t>0: Institutions currently coordinate in spaces that deal with sectoral issues and implement their management tools.    
In addition, management and planning tools are about to expire, are sectoral, do not consider the landscape approach, and the principles of LDN are not sufficiently integrated into the management tools.</t>
  </si>
  <si>
    <t>80 public and private institutions participate in different spaces, coordinate and harmonize policies, plans and investments related to sustainable and inclusive dry forest management.</t>
  </si>
  <si>
    <t>120 public and private institutions participate in different spaces, coordinate and harmonize policies, plans and investments related to sustainable and inclusive dry forest management.</t>
  </si>
  <si>
    <t xml:space="preserve">Since the beginning of its activities, the PBS has been coordinating with 59 institutions. Of these, 19 were reported in the 2024 Project Implementation Report (PIR).
The 40 participating institutions reported in the 2025 PIR are as follows:
Six (6) Provincial Local Governments: Provincial Municipality (PM) of Piura, PM of Sullana, PM of Lambayeque, PM of Tumbes, PM of Sechura, and PM of Chulucanas.
Six (6) District Local Governments: District Municipality (DM) of Salitral, DM of Querecotillo, DM of Salas, DM of Matapalo, DM of San José, and DM of Lancones.
Six (6) Regional Public Agencies: Regional Agriculture Directorate of Lambayeque, Regional Agriculture Directorate of Tumbes, National Institute for Agricultural Innovation – INIA (Chira and Vista Florida Experimental Stations), National Agricultural Health Service – SENASA Piura, and AGROIDEAS Piura.
Six (6) Private Sector Entities: Arena Verde company (Lambayeque), Private Conservation Area – ACP Amotape (Zorritos, Tumbes), MiskiMayo company (Piura), Proyectos La Selva (Lambayeque), FOSPIBAY (Social Fund of the Bayóvar Integrated Project, Piura), and Santa María de Locuto EIRL.
Five (5) Non-Governmental Organizations (NGOs): CONCEIBA, ECOSWELL, CEDEPAS Norte, Conservacción, and SOLIDARIDAD.
Five (5) Universities: Universidad Nacional de Piura-UNP, Universidad de Piura-UDEP; Universidad Nacional Pedro Ruiz Gallo-UNPRG; Universidad Santo Toribio – USAT; Universidad Nacional de Frontera - UNF.
Five (5) Peasant Communities: Central of Peasant Communities – CECOBOSQUE; San Francisco de Asis de Salas Peasant Community (PC), Apostol Juan Bautista de Locuto PC, José Ignacio Tavara PC, and Santo Domingo de Olmos PC. 
The most relevant participatory coordination processes and policy harmonization efforts, as well as institutional planning and investment actions developed within coordination platforms with support from the Dry Forest Project, include for example:
- The Regional Environmental Commission (REC) of the regions of Tumbes and La Libertad.
Process: Development of their Regional Environmental Policies (REP)
- The Regional Technical Roundtable on Algarrobo (Carob Tree) – Piura Region.
Process: Formulation of the public investment project concept "Restoration of the dry forest with emphasis on the Algarrobo species (Naltuma piurensis)", currently undergoing registration in the National Investment System (SNIP) of the Ministry of Economy and Finance (MEF).
- The Regional Technical Roundtable on Goat Production – Tumbes Region.
Process: Preparation of the Technical Dossier for the Public Investment Project aimed at improving goat production activities in the dry forest area of the Tumbes region. Upon completion, it will be included in the Multiannual Investment Programming of the Regional Government of Tumbes.
- The Northern Forests Macro-regional Platform.
Process: Drafting of a legislative proposal to finance conservation initiatives using investment budget resources from Regional Governments. </t>
  </si>
  <si>
    <t>GEF Core Indicator  11: Number of women and men who are direct beneficiaries of project actions that improve their skills for the conservation and sustainable use of the dry forest.</t>
  </si>
  <si>
    <t>0</t>
  </si>
  <si>
    <t>4,125 men and 4,270 women. 
Total: 8,395</t>
  </si>
  <si>
    <t>8,252 men and 8,548 women. 
Total: 16,800</t>
  </si>
  <si>
    <t xml:space="preserve">A total of 620 direct beneficiaries (437 men and 183 women) have strengthened their skills for the conservation and sustainable use of dry forests through completed project activities, such as: the development of instruments for coordination platforms (Regional Environmental Commissions – RECs of La Libertad and Tumbes; Regional Goat Production Technical Roundtables in Tumbes and Piura), the implementation of Farmer Field Schools (FFS), and the facilitation of workshops for the prioritization of restoration sites.
In addition, 1,582 individuals (828 men and 754 women) are currently undergoing capacity-building processes, actively participating in various project activities such as coordination platforms, new Farmer Field Schools, and ecological restoration initiatives.
</t>
  </si>
  <si>
    <t>1.2 Capacities of institutional and local stakeholders strengthened for decision-making on land-use, territorial planning, and monitoring of deforestation, degradation and biodiversity loss.</t>
  </si>
  <si>
    <t>Percentage of reduction of prioritized capacity gaps and institutional strengthening of national, regional and local government officials in decision-making on land use, land management and monitoring of deforestation, degradation and biodiversity loss.</t>
  </si>
  <si>
    <t>0%: 78 institutions and their officials still do not have adequate capacities (knowledge, equipment, organization, and timely and updated information) for decision making  on land use, land-use  management, and monitoring of deforestation, degradation, and biodiversity loss.</t>
  </si>
  <si>
    <t>60% reduction of capacity gaps and institutional strengthening of national and regional government officials. 
(The remaining 40% corresponds to local governments).</t>
  </si>
  <si>
    <t>100% reduction of capacity gaps and institutional strengthening of national, regional and local government officials.</t>
  </si>
  <si>
    <t xml:space="preserve">The project is currently in the process of defining a methodology to measure the reduction of capacity gaps. It is expected that this reduction will be measurable in the coming year.
Nevertheless, significant progress has been made in addressing capacity gaps among key stakeholders, with a focus on strategic topics for public officials—particularly at the regional and national levels. To date, 124 officials from at least 16 institutions have been strengthened through four key interventions, centered on the themes of governance, public investment, climate change, and information systems:
1. 2024 Regional Forestry Congress (COREFOR)
Participants: 28 officials from 16 institutions (regional governments, SERFOR, SERNANP, universities, NGOs, and communities)
Content: Governance, financial sustainability, and dry forest management.
2. Technical Assistance on Public Investment – Biodiversity Typology
Participants: 63 officials from 11 institutions (Regional Governments of Tumbes, Piura, and Lambayeque)
3. Update of the Regional Climate Change Strategy – La Libertad
Ongoing technical intervention with the regional government team.
Participants: 9 officials from 1 institution.
Result: Improved GHG emissions analysis and strengthened capacities in climate planning.
4. Workshop on Environmental Information Systems
Participants: 24 specialists from 7 institutions (regional governments and MINAM).
The project has designed a Capacity Building Plan for public officials at the local, regional, and national levels. The plan has proven to be effective in terms of quality and relevance. However, it must be scaled up geographically and sustained through ongoing training and technical support. To this end, a Diploma Program on Integrated Natural Resource Management is scheduled for the second half of 2025, which will contribute to closing the identified capacity gaps.
 </t>
  </si>
  <si>
    <t>Level of improvement in the monitoring and surveillance capacities of local stakeholders.</t>
  </si>
  <si>
    <t>0% Level of  spatial monitoring and surveillance capacity of dry forests by local stakeholders (Currently, in other similar areas, this is between 5% - 10% women's participation).</t>
  </si>
  <si>
    <t>40% Level of monitoring and  tracking capacity of local stakeholders (20% women).</t>
  </si>
  <si>
    <t>80% Level of spatial monitoring and tracking capacity of dry forests by local stakeholders (at least 30% women).</t>
  </si>
  <si>
    <t>Although the assessment of target achievement will be carried out at a later stage, an estimated 25% progress has been made in building the capacity of local stakeholders for monitoring and oversight of dry forests, based on the strengthening of two (02) Wildlife and Forest Surveillance and Control Committees (CCVFFS), as detailed below:
(1) La Libertad CCVFFS:- The project provided technical assistance for the establishment of the Committee (February 20, 2025). It is also supporting its ongoing operation through participation in meetings and in the formulation of its 2025 Work Plan.
(2) Tumbes CCVFFS: The project provided technical assistance for the reactivation of the Committee (November 15, 2024), as well as support in the development of its 2025 Work Plan.
Additionally, it is important to note that women represent 10% of the membership in both CCVFFS Committees.</t>
  </si>
  <si>
    <t>Outcome 2</t>
  </si>
  <si>
    <t>2.1 Increased management effectiveness of protected areas and  Other Effective Area-Based Conservation Measures (OMECs).</t>
  </si>
  <si>
    <t>GEF CORE INDICATOR BD 1.2
National level protected land area (ha) with improved management practices for conservation and sustainable use.</t>
  </si>
  <si>
    <t>287,705 hectares of SINANPE's Natural Protected Areas (NPA) have implemented participatory management, but need to be strengthened.
The Regional Conservation Areas (RCA) and the RAMSAR Site are poorly managed.
Most Private Conservation Areas (PCA) and  Environmental Conservation Areas (ECA) do not have management.</t>
  </si>
  <si>
    <t>341,041 hectares of national and regional Protected Areas (PA) (RCAs) have improved management practices.</t>
  </si>
  <si>
    <t>398,013 hectares of national and regional (RCA) and private-communal (PCA) PAs with improved management practices.
17,941 hectares of OMECs with improved management practices</t>
  </si>
  <si>
    <t>% Management improvement as measured by METT.</t>
  </si>
  <si>
    <t>METT GEF baseline 
National Reserve of Tumbes: Baseline: 65
Cerros Amotape National Park: Baseline: 74
El Angolo Hunting Reserve: Baseline: 73
Bosque de Pomac Sanctuary: Baseline: 78
Laquipampa Wildlife Refuge: Baseline: 65
Illescas Reserved Zone: Baseline: 30</t>
  </si>
  <si>
    <t>2.2 Connected corridors and functional dry forest areas are preserved using management models based on the landscape approach and integrated natural resource management.</t>
  </si>
  <si>
    <t>Area (Ha) between NPAs with management models based on a landscape approach for conserved corridors.</t>
  </si>
  <si>
    <t>The protected area in the six identified corridors is 413,642 Ha, which are the hub of the conserved corridors.
At least 10 new conservation and/or sustainable management modalities have been proposed within the corridors, totaling around 83,000 Ha and that would complement the management of these landscapes. These are distributed as follows:
 - Biosphere Reserve Corridor: NPA = 244,953 Ha, proposed = 16,000 Ha.
 - Coastal plain forest corridor and Bajo Piura: NPA = 54,859 Ha, proposed = 0 Ha.
 - Chulucanas - Tambogrande plain forest corridor. NPA = 0 Ha, possible proposals = 5,000 Ha.
 - Cascajal-Olmos plain forest corridor with relicts in hills. NPA = 7,272 Ha, possible proposals = 5,000 Ha.
- Bosques de Colina Norte corridor. NPA = 48,665 Ha, proposed = 3,900 Ha.
- Bosques de Colina Sur corridor. NPA = 57,892 Ha, proposed = 54,000 Ha.</t>
  </si>
  <si>
    <t>460,700 Ha of corridors conserved with management models based on a landscape approach.</t>
  </si>
  <si>
    <t>508,200 Ha of conserved corridors with management models based on a landscape approach.</t>
  </si>
  <si>
    <t>The Dry Forest Project does not yet have surface area (ha) between Protected Natural Areas (PNAs) under landscape-based management models to report as conserved corridors.
However, during the current reporting period, the project has initiated technical support to the Regional Government of Lambayeque for the preparation of technical files for three (03) new protected areas. These areas will contribute to restoring ecological connectivity between the Bosque de Pómac Historic Sanctuary (SHB Pómac), the Laquipampa Wildlife Refuge (RVS Laquipampa), and the Chaparrí Private Conservation Area (ACP Chaparrí), covering approximately 50,000 hectares. This effort will support the establishment of ecological connectivity within the Southern Hills Corridor (Colina Sur – Lambayeque).
Additionally, the project has contributed to strengthening the Regional Conservation Systems (SRCs) of Piura and La Libertad through the development of their Multi-Annual Plans.</t>
  </si>
  <si>
    <t>2.3 Dry forests recovered through landscape recovery mechanisms.</t>
  </si>
  <si>
    <t>GEF Core Indicator LD 3.2: 
Area of forests restored as a result of the project</t>
  </si>
  <si>
    <t>As of 2018, 156,442.07 Ha have been reforested (110,000 Ha reforested with El Niño Phenomenon in Mórrope HR according to the Contingency Plan before the occurrence of 'El Niño' Phenomenon in 1997), systematized information of 86 recovery experiences in the dry forest (Biodiversity, 2017).
There is a National Strategy for the Recovery of Ecosystems and Degraded Forest Lands by 2030.
Systematization of Recovery Experiences in Peru.
Guidelines for the recovery of forest and other wild vegetation ecosystems.
Guidance for the recovery of forest and other wild vegetation ecosystems, investment and interest in forest recovery in the private sector (Arena Verde SAC, Plantaciones El Sol, Miskimayo, among others).</t>
  </si>
  <si>
    <t>760 Ha of restored dry forest.</t>
  </si>
  <si>
    <t>2,278 Ha of restored dry forest.</t>
  </si>
  <si>
    <t>Outcome 3</t>
  </si>
  <si>
    <t>3.1  Sustainably conserved and managed dry forests of the Peruvian Northern Coast are more resilient to anthropogenic threats, mainly agriculture and livestock, and have a better response capacity to climate change effects .</t>
  </si>
  <si>
    <t>Number of actions/initiatives implemented to preserve the ecosystem services of the dry forest and improve productivity for its sustainable use with a gender approach.</t>
  </si>
  <si>
    <t>0: Baseline on past and current projects related to the sites to be intervened, outcomes.
Current unsustainable management, with technology and high environmental impact.</t>
  </si>
  <si>
    <t>13 actions/initiatives implemented to preserve the ecosystem services of the dry forest and improve productivity for its sustainable use with a gender approach.</t>
  </si>
  <si>
    <t>34 actions/initiatives implemented to preserve the ecosystem services of the dry forest and improve productivity for its sustainable use with a gender approach.</t>
  </si>
  <si>
    <t>The Dry Forest Project (PBS) has implemented nine (09) actions/initiatives:
(01) Playa Blanca – Sechura: Two (02) associations. Goat production module and Farmer Field School (FFS) on goat farming.
(02) La Rita / Casaraná in the Ignacio Távara Peasant Community: Two (02) groups. Goat production module and FFS on goat farming.
(03) Mangamanguilla – Salitral: One (01) women's association. Palo Santo production module.
(04) Cañas – Marcavelica – Sullana: Peasant Community. Goat production module and FFS.
(05) Salas – Lambayeque: Salas Peasant Community. Agroforestry production module and FFS (Tara tree).
(06) Laquipampa – Incahuasi – Ferreñafe: Livestock production module and FFS (cattle farming).
(07) Puchaca – Incahuasi – Ferreñafe: Cattle production module and FFS (bovine livestock).
(08) Zaña – Chiclayo: La Otra Banda Cattle Breeders Association. Ecotourism production module and FFS on goat farming.
(09) Matapalo – Tumbes: Two (02) producer associations. Meliponiculture production module and two (02) FFS on meliponiculture.</t>
  </si>
  <si>
    <t>GEF Core Indicator BD 4.1: Landscape area with best management practices.</t>
  </si>
  <si>
    <t>0: No current landscape best management practices have been identified.</t>
  </si>
  <si>
    <t>2,000 Ha with improved landscape management practices.</t>
  </si>
  <si>
    <t>8,000 hectares with best landscape management practices.</t>
  </si>
  <si>
    <t>GEF Core Indicator 4.3: 
Area (ha) with sustainable management of production systems.</t>
  </si>
  <si>
    <t>0: No sustainable management model of production systems has been identified.</t>
  </si>
  <si>
    <t>500 Ha with sustainable management of production systems</t>
  </si>
  <si>
    <t>2,000 hectares with sustainable land management of production systems.</t>
  </si>
  <si>
    <t>GEF Core Indicator 4.4:
Area of high conservation value with forest loss avoided (through conservation agreements with producers).</t>
  </si>
  <si>
    <t>Number of hectares of high conservation value with  currently avoided forest loss.</t>
  </si>
  <si>
    <t>50,000 Ha of high conservation value with avoided forest loss.</t>
  </si>
  <si>
    <t>67,941 hectares of high conservation value with avoided forest loss (through conservation agreements with producers).</t>
  </si>
  <si>
    <t>3.2  Strengthened value chains with the increase of deforestation-free dry forest products and by-products, with higher value and access to markets, fostering collaboration between resource managers and users and the private sector.</t>
  </si>
  <si>
    <t>Number of deforestation-free value chains in the dry forest, strengthened and competitively linked to the market.</t>
  </si>
  <si>
    <t>There are five potential productive activities in the dry forest: apiculture, carob and by-products, livestock, ecotourism, and palo santo (fruit), which are VC and only apiculture VC is free of deforestation; however, the high mortality of beehives is a consequence of poor agricultural practices, poor management and climate change.</t>
  </si>
  <si>
    <t>2 VC of  strengthened and articulated apiculture with the market in a competitive way.</t>
  </si>
  <si>
    <t>5 DF VC strengthened: apiculture, carob and by-products, livestock, ecotourism and palo santo.</t>
  </si>
  <si>
    <t>Three (03) value chains are currently in the process of being strengthened through actions implemented by the Dry Forest Project, primarily through Farmer Field Schools (FFS) and production modules:
(01) Carob Derivatives Value Chain: The Peruvian Technical Standard (NTP) for algarrobina (carob syrup) has been successfully approved.
(02) Beekeeping and Meliponiculture Value Chain: In the Tumbes region, the project works with meliponiculture associations to promote the value of honey produced by native stingless bees.
(03) Goat Farming Value Chain: Activities are being carried out in the Piura region (Cañas Peasant Community, Ignacio Távara Peasant Community, Playa Blanca – Sechura) and in the Lambayeque region (Bosque Seco La Otra Banda – Zaña).
The reported progress corresponds to the implementation status of programmed actions aimed at strengthening these value chains.</t>
  </si>
  <si>
    <t>Number and type of start-ups with market access under sustainable production schemes and biodiversity conservation and sustainable land management efforts.</t>
  </si>
  <si>
    <t>Currently there is an application that has been designed by the company AGROS, which provides technical assistance services to small farmers anywhere in the world at a cost of one dollar per month. The company is from Piura and has been awarded by the MIT of Massachusetts as one of the best enterprises at a global level.</t>
  </si>
  <si>
    <t>01 application for the articulation of producers with the market (of which 50% are led by women).</t>
  </si>
  <si>
    <t>Its implementation is planned for 2026.</t>
  </si>
  <si>
    <t>Outcome 4</t>
  </si>
  <si>
    <t>4.1 Knowledge management of the project articulated with national information systems and the GEF and contributing to the scaling up and replication of best practices and lessons learned.</t>
  </si>
  <si>
    <t>Number of best practices replication and lessons learned in new dry forest areas.</t>
  </si>
  <si>
    <t>- 0 Replications of best practices and lessons learned in new dry forest sites</t>
  </si>
  <si>
    <t>03 Replications by region of best practices and lessons learned in new areas of dry forests.</t>
  </si>
  <si>
    <t>Its implementation is planned for 2026-2027</t>
  </si>
  <si>
    <t>4.2 M&amp;E system supporting project implementation based on measurable and verifiable results and adaptive management principles.</t>
  </si>
  <si>
    <t>Number of monitoring and evaluation reports</t>
  </si>
  <si>
    <t>0: Monitoring and evaluation reports</t>
  </si>
  <si>
    <t>4 reports; 1 Evaluation</t>
  </si>
  <si>
    <t>10 Monitoring reports (02 annual)</t>
  </si>
  <si>
    <t>The following monitoring reports have been submitted:
01 Annual Report: PIR 2024 (Project Implementation Report)
02 Semi-Annual Reports: PPR for the First and Second Semesters of 2024 (Project Progress Reports)
05 Quarterly FAO Reports: Q1, Q2, Q3, and Q4 of 2024; Q1 of 2025</t>
  </si>
  <si>
    <t>Average Cumulative progress toward outcomes (%)</t>
  </si>
  <si>
    <t xml:space="preserve">Time elapsed since project start/EOD vs Planned Project End Date </t>
  </si>
  <si>
    <t>% of delivery</t>
  </si>
  <si>
    <t>Development Objective (DO) Ratings, and Overall Assessment</t>
  </si>
  <si>
    <t>Please note that the overall DO ratings should be substantiated by evidence and progress reported above. The ratings and comments should reflect the overall progress of results since project start</t>
  </si>
  <si>
    <t>FY2025 Development
Objective rating¹</t>
  </si>
  <si>
    <t>Project Manager/ Coordinator</t>
  </si>
  <si>
    <t>Lead Technical Officer13</t>
  </si>
  <si>
    <t>GEF Operational Focal Point</t>
  </si>
  <si>
    <t>Comments/reasons¹² justifying the ratings for FY2025 and any changes (positive or negative) in the ratings since the previous reporting period</t>
  </si>
  <si>
    <t>During the current reporting period, improvements have been observed in both the planning and implementation of activities at intervention sites, with actions being carried out under each of the project’s components. These efforts have led to initial progress toward achieving the expected results and main objectives. Governance strengthening actions are being implemented across the various regions through capacity-building processes, knowledge management initiatives, and the development of management and planning instruments for environmental action and the sustainable management of natural resources. The process to implement restoration actions has been initiated through the application of the ROAM (Restoration Opportunities Assessment Methodology) framework and through coordination and knowledge-sharing efforts with local peasant communities. In parallel, the implementation of the project’s communication strategy has begun. While delays have been identified, corrective measures are being applied, and the project is now progressing at an improved pace.</t>
  </si>
  <si>
    <t>It is rated as Moderately Satisfactory because the project has shown important progress in execution and, although there are delays in field implementation, this is mainly due to the late operational start, which started in March 2024, the involvement of multiple coordination levels (4 regional goverments) and administrative workload for the PMU, as well as the large intervention area. However, in the last period there has been significant progress in planning and carrying out activities, with achievements in developing sustainable management tools and starting restoration processes. The actions taken and measures implemented will allow most of the objectives to be met within the remaining implementation period.</t>
  </si>
  <si>
    <t xml:space="preserve">During this period, the project reports a better progress in indicators related to interinstitutional coordination and improvement of management of most of the protected areas that the project is targeting. A slower progress is reported in capacity building, planning instruments and in restoration and connectivity between protected areas, which are important global environmental benefits. The project has developed several tools and documents during this time, it is important that the beneficiaries adopt and implement them to start generating impacts at ground level. Given the original starting date of the project, it would be expected a higher level of progress at this stage, but as described in previous report, there were several delays due to several factors (political, governance, lenghty administative procedures, several entities involved, delays in hiring the PMU) which delayed the operations and field interventions. Considering the circumstances, the project seems to be picking up the pace, and it is expected that the mid term review will be useful to identify areas of improvement to ensure steady progress to the obtention of the intended global environmental benefits and development objectives. One challenge to address in the near term is to improve the flow of decision making and reporting, to ensure that the participation of several entities does not hinder execution. </t>
  </si>
  <si>
    <t>Measures to address MS, MU, U and HU ratings on Section 2 above</t>
  </si>
  <si>
    <t>Outcome</t>
  </si>
  <si>
    <t>Action(s) to be taken</t>
  </si>
  <si>
    <t>By whom?</t>
  </si>
  <si>
    <t>By When?</t>
  </si>
  <si>
    <t>1.1 National, regional and local stakeholders of the public and private sector have improved their coordination and harmonized policies, plans and investments related to sustainable and inclusive dry forest management and LDN priorities</t>
  </si>
  <si>
    <t>1. Immediately define the Monitoring Form for measuring the improvement in the capacities of direct beneficiaries.
2. The application of the knowledge received through the Dry Forest Project will be measured annually or semi-annually, as appropriate.</t>
  </si>
  <si>
    <t>Technical team UGP
Coordinator of Component 01 and Component 04</t>
  </si>
  <si>
    <t>October 2025–March 2026</t>
  </si>
  <si>
    <t xml:space="preserve">1.2 Capacity strengthening of institutional and local stakeholders for decision-making on land use, territorial planning, and the monitoring of deforestation, degradation, and biodiversity loss.
</t>
  </si>
  <si>
    <t>Implementation of a Specialized Trainning Programme targeting officials from stakeholder institutions involved in the Dry Forest Project.</t>
  </si>
  <si>
    <t xml:space="preserve">PMU Technical Team
Component 01 Coordinator
Accredited University of Recognized Standing (licensed by SUNEDU)
</t>
  </si>
  <si>
    <t>July-December 2025</t>
  </si>
  <si>
    <t>1. Hold working meetings with SERNANP to accelerate the improvement of assessment tools and their approval processes.
2. Create a database of expert consultants with experience in the services to be provided by the Dry Forest Project.</t>
  </si>
  <si>
    <t xml:space="preserve">2.2 Connected corridors and functional dry forest areas are conserved through management models based on a landscape approach and integrated natural resource management.
</t>
  </si>
  <si>
    <t xml:space="preserve">Consultancy Work Plan on Connectivity in the Colina Sur Corridor, which will include the collection of baseline information to support the proposal for three (03) new protected natural areas: Salas, Batangrande, and Cerro Venado
</t>
  </si>
  <si>
    <t>Component 02 Coordinator
Selected Consulting Team</t>
  </si>
  <si>
    <t xml:space="preserve">1. Identify leaders and invite them to workshops held by the Private Conservation Area Management Committees scheduled by the project.
2. Awareness workshops for producer groups and rural communities identified by the ROAM methodology
</t>
  </si>
  <si>
    <t>July-2025 -December 2026</t>
  </si>
  <si>
    <t xml:space="preserve">3.1 The dry forests of Peru’s northern coast, preserved and sustainably managed, are more resilient to anthropogenic threats—primarily agriculture and livestock—and better equipped to respond to the effects of climate change.
GEF Core Indicator 4.4: High conservation value area with avoided forest loss (through conservation agreements with producers).
</t>
  </si>
  <si>
    <t>For implementation during 2025, the following sectors have been identified:
Illescas – Sechura;
San Juan Bautista de Locuto Peasant Community;
El Cerezo/Ñomala – Nacho Távara Peasant Community;
Suyo – Ayabaca;
Huápalas – Chulucanas;
Querecotillo Peasant Community;
Shonto/Pilasca – Salas Peasant Community;
Fernández Ravine – Máncora.
High Conservation Value Forests (HCVFs) have been identified in these areas, along with the organizations and peasant communities with which Territorial Conservation Agreements (TCAs) will be signed.</t>
  </si>
  <si>
    <t xml:space="preserve">PMU Technical Team
Component 03 Coordinator
Field Technical Assistants
</t>
  </si>
  <si>
    <t>1. Monitoring and support from the entire UGP team for pending actions to strengthen dry forest value chains.
2. Develop pending commercial strategies in identified organisations and rural communities where actions have already been initiated.</t>
  </si>
  <si>
    <t>Technical team UGP
Coordinator Component 03</t>
  </si>
  <si>
    <t>August – December 2025</t>
  </si>
  <si>
    <t xml:space="preserve">7  Some indicators may not identify mid-term targets at the design stage (refer to approved results framework) therefore this column should only be filled when relevant.
8  Use GEF Secretariat required six-point scale system: Highly Satisfactory (HS), Satisfactory (S), Moderately Satisfactory (MS), Moderately Unsatisfactory (MU), Unsatisfactory (U), and Highly Unsatisfactory (HU). </t>
  </si>
  <si>
    <t>3. Implementation Progress (IP)</t>
  </si>
  <si>
    <t>(Please indicate progress achieved during this FY as per the Implementation Plan/Annual Workplan)</t>
  </si>
  <si>
    <t xml:space="preserve">Outcomes and outputs </t>
  </si>
  <si>
    <t>Indicators (as per the logical framework)</t>
  </si>
  <si>
    <t>Main achievements in the last 12 months 
(please DO NOT repeat results reported in previous year PIR)</t>
  </si>
  <si>
    <t>Describe any variance 9 in delivering outputs</t>
  </si>
  <si>
    <t>Outcome 1.1 National, regional, and local stakeholders from the public and private sectors have improved coordination and harmonized policies, plans, and investments related to the sustainable and inclusive management of the dry forest and Land Degradation Neutrality (LDN) priorities</t>
  </si>
  <si>
    <t>Output 1.1.1
Strengthened multisectoral and multilevel coordination spaces with capacities for dry forest conservation and sustainable management, using an integrated management approach in various territorial areas of dry forests (with at least 30% participation of women).</t>
  </si>
  <si>
    <t>Number of strengthened macro-regional and regional coordination spaces for the conservation and sustainable management of dry forests</t>
  </si>
  <si>
    <r>
      <t xml:space="preserve">12 macro-regional coordination spaces strengthened in the last 12 months through training/technical assistance activities and the creation of management tools: 
(01) Northern Forests Macro-regional Platform (PMBN), (Technical Secretariat, technical assistance and co-organization of the VIII Regional Forestry Congress 2024, in Lambayeque)
(02) Regional Technical Roundtable on Carob in Piura. (Formulation and dissemination of the Operational Plan, technical assistance/training on dry forest conservation)
(03) Piura Regional Goat Technical Roundtable (Formulation and dissemination of the Operational Plan, technical assistance/training in dry forest conservation)
(04) Regional Technical Committee on Beekeeping in Tumbes (Formulation and dissemination of the Operational Plan, technical assistance/training on dry forest conservation)
(05) Piura Regional Environmental Commission (REC), (06) Tumbes REC, (07) Lambayeque REC, (08) La Libertad REC, (Formulation of Regional Environmental Policy / Technical Assistance / Training in Dry Forest Conservation)
(09) Regional Technical Committee for the Control and Monitoring of Flora and Fauna in Tumbes (Awareness-raising and development of management tools)
(10) Regional Technical Committee for the Control and Monitoring of Wild Flora and Fauna in La Libertad. (Awareness raising and development of management tools)
(11) Management Committee of the Salitral-Huarmaca Regional Natural Heritage Site. (Technical assistance/training in management tools)
(12) Management Committee of the Amotapes Manglares Biosphere Reserve (Technical assistance/support in the transfer of functions from Tumbes to Piura).
</t>
    </r>
    <r>
      <rPr>
        <sz val="9"/>
        <rFont val="Arial"/>
        <family val="2"/>
      </rPr>
      <t>An 18% participation rate of women in the Coordination Space meetings was reported.</t>
    </r>
  </si>
  <si>
    <t xml:space="preserve">Coordination spaces were prioritized as planned for this reporting period. </t>
  </si>
  <si>
    <t>Output 1.1.2
Management and planning tools that incorporate the integrated management approach to natural resources, landscape, and LND priorities, integrating sustainable management and restoration of the dry forest</t>
  </si>
  <si>
    <t>Number of strategies to be updated and formulated to improve sustainable ecosystem management in the regions of Piura, Lambayeque, and La Libertad.</t>
  </si>
  <si>
    <t>The Regional Climate Change Strategy for the La Libertad Region was completed. The PBS contributed to this instrument by preparing the regional greenhouse gas inventory.
The information can be verified at the following link: 
https://1drv.ms/w/c/49e654acd8ab2d9a/EZotq9isVOYggEm6CAMAAAAB56n5i7Fbjk8gLgozzpZakA</t>
  </si>
  <si>
    <t xml:space="preserve">The medium-term goal consists of two strategies. The Climate Change Strategy for La Libertad has been completed. </t>
  </si>
  <si>
    <t>Number of new and updated regional plans contributing to sustainable dry forest management</t>
  </si>
  <si>
    <t>09 management instruments contributing to sustainable dry forest management developed
(04) Environmental Action Plans (Piura - Tumbes - Lambayeque - La Libertad).
(04) Restoration Plans (60% progress) - (Piura - Tumbes - Lambayeque - La Libertad).
(01) Operational Plan of the Regional Technical Livestock Roundtable of Tumbes.</t>
  </si>
  <si>
    <t>In order to reach the final target, the following plans are expected to be continued:
04 Restoration Plans (100%)
04 Forest Development Plans
04 Commercial Plantation Plans
03 Technical Working Group Plans</t>
  </si>
  <si>
    <t>Number of Local Strategic Tourism Plans that promote sustainable activities and include safeguards for dry forests.</t>
  </si>
  <si>
    <t xml:space="preserve">The Terms of Reference (ToR) have been approved for the following studies and/or plans:
(01) Local Tourism Plan of Morropon
(02) Local Tourism Plan of Chiclayo
(03) Study on the Tourism Resource Potential (inventory) for the Promotion of Ecotourism in districts within Protected Areas (PAs)
</t>
  </si>
  <si>
    <t>To reach the target, it is necessary to contract the services with approved ToRs:
(01) Local Tourism Plan of Morropón
(02) Local Tourism Plan of Chiclayo
(03) Study on the Tourism Resource Potential (inventory) for the Promotion of Ecotourism in districts within PAs
ToRs must be developed and services implemented for:
(01) Northwest Biosphere Reserve (inter-municipal association in the process of being established)
(02) Local Tourism Plan of San Jose Pacasmayo</t>
  </si>
  <si>
    <t>Number of watershed management plans that integrate sustainable management and restoration of dry forests</t>
  </si>
  <si>
    <t>04 Watershed Management Plans have been completed during the reporting period. The plans integrate dry forest conservation and restoration, aligning goals with national LDN targets, and were developed for Tumbes, Lambayeque, Piura, and La Libertad: 
(01) Piura Region: Chira Piura Basin (29,852.86 km2) 
(02) Lambayeque Region / La Libertad Region: Jequetepeque-Zaña Basin (6,131.88 km2)  
(03) Tumbes Region: Tumbes River Basin (5,285 km2) 
(04) Lambayeque Region: Chancay - Lambayeque (3,983 km2) 
The main contents of the Basin Management Plans are:
(01) Current state of ecosystem services - groundwater supply.
(02) Identification of priority areas for the implementation of natural infrastructure actions and effects on water regulation in the basin.
(03) Action plan - Objectives, indicators, and interventions to integrate dry forest conservation and restoration.
These plans must be approved by the Regional Water Resource Councils of each region.
The plans have been submitted and will be approved at the regular sessions in 2025.</t>
  </si>
  <si>
    <t>Output 1.1.3 Protocols for the implementation of the dry forest management guidelines (Article 60 of the Forest Management Regulation under the Forest and Wildlife Law), and the integration of the landscape approach and Land Degradation Neutrality (LDN) principles into the Ecological and Economic Zoning (ZEE), Forest Zoning (FZ), and Participatory Development Plans.</t>
  </si>
  <si>
    <t>Number of instruments to implement dry forest management guidelines: ecotourism, conservation, timber, non-timber, and wildlife</t>
  </si>
  <si>
    <t>02 Good Practice Guides have been formulated:
(01) Guide to good practices for ecotourism and sustainable management of natural resources in the dry forests of Peru.
(01) Guide to good practices for the sustainable use of non-timber forest resources in the Dry Forests of Peru.</t>
  </si>
  <si>
    <t>Number of protocols developed that incorporate the landscape approach and LDN principles into land management instruments</t>
  </si>
  <si>
    <t>Three protocols incorporating the landscape approach and Land Degradation Neutrality (LDN) principles were completed during the current reporting period:
(01) Protocol on guidelines and orientations for incorporating the landscape approach and LDN principles into strategic planning processes, particularly in Regional and Local Participatory Development Plans.
(01) Protocol for integrating the principles of Natural Territorial Dynamics (NTD) into Ecological and Economic Zoning (EEZ) processes.
(01) Protocol for the application of LDN principles and the landscape approach in Forest Zoning (FZ) processes</t>
  </si>
  <si>
    <t>OUTPUT 1.1.4  Draft macro-regional policy for the sustainable management and conservation of the dry forest, incorporating an ecosystem-based approach and the principles of Land Degradation Neutrality (LDN), aligned with Water Resources Management Plans (Article 24 of the Forest and Wildlife Law – LFFS).</t>
  </si>
  <si>
    <t>Percentage of the process of developing and adopting a macro-regional policy (strategy and ordinance) for the sustainable management and conservation of dry forests, with an ecosystem approach and linked to water resource management plans.</t>
  </si>
  <si>
    <t>01 Macro-regional policy proposal developed, including:
(01) Technical Legal Report
(01) Draft Regional Ordinance
(01) Statement of Reasons
(01) Draft Ministerial Resolution on the "Declaration of Priority and Public Need for the Recovery and Conservation of Ecosystem Services in the Watersheds of the Lambayeque Region."</t>
  </si>
  <si>
    <t>The proposal is pending dissemination at the level of the four regions. Feedback will be used to finalize the document, which will then be submitted to each Regional Council for approval.</t>
  </si>
  <si>
    <t>Outcome 1.2 Strengthening the capacities of institutional and local actors to make decisions on land use, land use planning, and monitoring of deforestation, degradation, and biodiversity loss.</t>
  </si>
  <si>
    <t>Output 1.2.1
Capacity development program for sustainable dry forest management, with a landscape approach and gender sensitivity</t>
  </si>
  <si>
    <t>Number of capacity-building programs for dry forest management
 Number of virtual (self-instructional) courses published on the Environmental Classroom platform on dry forests</t>
  </si>
  <si>
    <t xml:space="preserve">At the close of the report, the Terms of Reference for the implementation of the two Capacity Development Programs are available. The TORs have been agreed upon by MINAM through the General Directorate of Biological Diversity and by the Natural Resources Management Offices of the Regional Governments of Piura, Tumbes, Lambayeque, and La Libertad.
</t>
  </si>
  <si>
    <t>Ongoing processes pending completion:
01 Recruitment process.
02 Training programmes delivered for public officials from the four target regions.
01 MOOC (Massive Open Online Course).</t>
  </si>
  <si>
    <t>Output 1.2.2
Regional Spatial Data Infrastructures (SDI) strengthened to support informed decision-making for improved land management, through the use of effective and innovative monitoring systems for dry forests (SIAR, SIAL, Open Foris, Collect Earth, EX-ACT) and LDN indicators.</t>
  </si>
  <si>
    <t>Number of strengthened Regional Spatial Data Infrastructures (RSDIs) for effective regional dry forest monitoring systems</t>
  </si>
  <si>
    <t>According to the Global Operational Plan (GOP), this output is scheduled for 2026–2027.</t>
  </si>
  <si>
    <t>Output 1.2.3
Strengthening information systems for decision-making on land use, land use planning, and monitoring of deforestation, degradation, and biodiversity loss</t>
  </si>
  <si>
    <t>Percentage of progress in strengthening information systems</t>
  </si>
  <si>
    <t>Information systems of the Natural Resource Management Offices of Piura, Tumbes, Lambayeque, and La Libertad were strengthened with high-end computer equipment:
- 04 kits, each including: (i) 23" monitor, (ii) 64Gb RAM corei7 CPU, (iii) keyboard, (iv) mouse, (v) UPS backup. 
This is part of the strengthening of the Geographic Information Systems (GIS) and the Regional Environmental Information System of the four regions, which will form part of the Early Warning System for dry forests.</t>
  </si>
  <si>
    <t>Technical assistance for the Geographic Information Systems (GIS) of the four regions has yet to be provided.</t>
  </si>
  <si>
    <t>Outcome 2.1 Improved effectiveness in the management of protected areas and OECMs.</t>
  </si>
  <si>
    <t xml:space="preserve">Output 2.1.1.
Updated and/or developed management plans for Protected Natural Areas (PNAs) and OECMs that incorporate a landscape connectivity approach and are aligned with communal, local, and regional-level management instruments. </t>
  </si>
  <si>
    <t>Number of protected area management plans aligned with community, local, and regional development plans that incorporate a landscape connectivity approach for integrated land management.</t>
  </si>
  <si>
    <r>
      <t xml:space="preserve">Progress for the current reporting period was as follows:
</t>
    </r>
    <r>
      <rPr>
        <b/>
        <sz val="9"/>
        <rFont val="Arial"/>
        <family val="2"/>
      </rPr>
      <t>(04) Plans Developed:</t>
    </r>
    <r>
      <rPr>
        <sz val="9"/>
        <rFont val="Arial"/>
        <family val="2"/>
      </rPr>
      <t xml:space="preserve">
(02) Master Plans (Pomac Historical Sanctuary – SHB, Huacrupe–La Calera Regional Conservation Area – RCA). Technical assistance was provided by the PBS for the formulation and editing processes. In addition, formulation workshops were held with the Management Committee.
(01) Baseline and monitoring protocol for the spectacled bear (Tremarctos ornatus) in the Laquipampa Wildlife Refuge (RVS) completed.
(01) Resource Management Plan: Sustainable use of tara (Caesalpinia spinosa) in the Laquipampa Wildlife Refuge.
</t>
    </r>
    <r>
      <rPr>
        <b/>
        <sz val="9"/>
        <rFont val="Arial"/>
        <family val="2"/>
      </rPr>
      <t>(06) Plans under development:</t>
    </r>
    <r>
      <rPr>
        <sz val="9"/>
        <rFont val="Arial"/>
        <family val="2"/>
      </rPr>
      <t xml:space="preserve">
(01) Master Plan for the Salitral Huarmaca RCA, recently initiated.
(02) Resource Management Plans for the El Angolo Hunting Reserve and the Angostura Faical RCA.
(01) Management Plan for the San Pedro de Vice Mangrove RAMSAR Site.
(01) Site Plan for the Virrilá Estuary Environmental Conservation Area.
(01) Management Plan for the Piedra del Toro Environmental Conservation Area, La Unión and San Luis.</t>
    </r>
  </si>
  <si>
    <t>The mid-term goal for this product consists of 15 plans, of which 4 have been completed.
The remaining plans are scheduled for the 2025-2026 period.</t>
  </si>
  <si>
    <t>Output 2.1.2 Strengthened capacities of national, regional, and local stakeholders for the integrated management of natural resources and land, based on protected areas and OECMs</t>
  </si>
  <si>
    <t>Number of protected areas and OECMs with harmonized or equivalent instruments, using standardized criteria and methods that incorporate integrated land management</t>
  </si>
  <si>
    <t xml:space="preserve">The project reported the following progress under this indicator:
Three Capacity-Building Plans have been designed, targeting personnel from Protected Natural Areas (PNAs) and Regional Conservation Areas (RCAs), their Management Committees, managers of Private Conservation Areas (PCAs)/OECMs, and volunteer park rangers.
As part of the implementation of the Capacity-Building Plan for PCA/OECM managers, two training workshops are scheduled to begin. These will be delivered as part of an intensive two-day synchronous learning experience, complemented by asynchronous virtual sessions. The first course consists of a total of 30 hours and focuses on strengthening the technical, social, and strategic capacities of managers, staff, and management committees of Protected Natural Areas (PNAs) and Other Effective area-based Conservation Measures (OECMs). </t>
  </si>
  <si>
    <t>The implementation of the Capacity-Building Plan in the 11 PNAs/OECMs is pending and scheduled for the 2025–2026–2027 period.</t>
  </si>
  <si>
    <t>Output 2.1.3 Financial sustainability model for prioritized landscapes and strategy for fundraising.</t>
  </si>
  <si>
    <t>% progress in the development of a financial sustainability model for PAs</t>
  </si>
  <si>
    <t>According to the Global Operational Plan (GOP), this output is scheduled for 2026.</t>
  </si>
  <si>
    <t>Output 2.1.4 Financial sustainability model pilots implemented for PAs and OMECs.</t>
  </si>
  <si>
    <t>Number of financial sustainability pilot mechanisms in implementation</t>
  </si>
  <si>
    <t xml:space="preserve"> The service for the 'Development of the Financial Sustainability Plan for the Regional Conservation System of Piura' has been initiated. This will include:
(01) Preparing a diagnostic assessment of the organizational structure, strategic planning, components, functions, and roles of the members that make up the Regional Conservation System of Natural Areas – SRCAN.
(02) Designing a roadmap for agreements and financial leveraging within both public and private sector management.</t>
  </si>
  <si>
    <t>The following mechanisms are still pending:
04 Financial Sustainability Mechanisms (one per region)
02 Public Investment Projects
01 REDD+ Feasibility Project</t>
  </si>
  <si>
    <t>Outcome 2.2 Connected corridors and functional dry forest areas are conserved using management models based on the landscape approach and integrated natural resource management.</t>
  </si>
  <si>
    <t>Output 2.2.1. New protected areas and/or OMECs established in priority sites for connectivity between existing PAs.</t>
  </si>
  <si>
    <t>Number of new protected areas or other effective conservation measures (OMECs) created through the project</t>
  </si>
  <si>
    <t>The following progress is reported:
The service entitled 'Design and implementation of measures to strengthen connectivity in the Southern Hills Dry Forest ecosystem' has been launched. This initiative will:
(01) Prepare the necessary technical and legal dossiers to support the establishment of at least three (03) new Protected Natural Areas.
(02) Promote management models based on the landscape approach, territorial planning, and the integrated management of natural resources, contributing to the conservation of ecosystems and the sustainable management of the dry forest, through a landscape-based approach, in an area of approximately 50,000 hectares. This will be implemented in accordance with current regulations and aligned with Target 1 of the National Biodiversity Strategy to 2050</t>
  </si>
  <si>
    <t>To meet the mid-term indicator, the following remain pending implementation:
01 Connectivity service
04 Newly established protected areas (PCAs/OECMs)".</t>
  </si>
  <si>
    <t>Output 2.2.2 Regional Conservation Systems improve their management capacities for landscape connectivity and territorial coordination.</t>
  </si>
  <si>
    <t>Number of planning, monitoring, and follow-up instruments implemented to guide and coordinate the management of Protected Areas (PAs) and OECMs within each Regional System</t>
  </si>
  <si>
    <r>
      <t>The project has achieved the</t>
    </r>
    <r>
      <rPr>
        <u/>
        <sz val="9"/>
        <color theme="1"/>
        <rFont val="Arial"/>
        <family val="2"/>
      </rPr>
      <t xml:space="preserve"> implementation of three planning, monitoring, and follow-up instruments:</t>
    </r>
    <r>
      <rPr>
        <sz val="9"/>
        <color theme="1"/>
        <rFont val="Arial"/>
        <family val="2"/>
      </rPr>
      <t xml:space="preserve">
(01) A Multiannual Plan for the Regional Conservation System of Natural Areas of Piura (SRCAN-Piura), serving as a political, functional, administrative, and financial management tool for the in situ conservation of biological diversity within the jurisdiction of the Regional Government of Piura, including its marine, coastal-marine, and insular territories. The SRCAN-Piura provides the organizational framework for the management and conservation of natural areas in the region.
(02) A Multiannual Plan for the Regional Conservation System of La Libertad (SIREC-LL), approved in December 2024, with the following objectives: "Promote the recognition of Conservation Areas" and "Strengthen mechanisms for information dissemination and exchange."
(03) A Communication Plan for the Northwestern Amotapes–Mangroves Biosphere Reserve, which has been delivered to its Management Committee, whose technical secretariat is held by the Regional Government of Piura.</t>
    </r>
  </si>
  <si>
    <t>Outcome 2.3 Dry forest recovered through landscape restoration mechanisms.</t>
  </si>
  <si>
    <t>Output 2.3.1 Financial instruments generated to leverage investments in forest recovery (to be implemented in 2.3.2).</t>
  </si>
  <si>
    <t>Number of financial instruments leveraging investments in forest recovery</t>
  </si>
  <si>
    <r>
      <t>The project is designing one financial instrument for "Works for Taxes" (Oxl) with the following stages in progress:</t>
    </r>
    <r>
      <rPr>
        <strike/>
        <sz val="9"/>
        <rFont val="Arial"/>
        <family val="2"/>
      </rPr>
      <t xml:space="preserve">
</t>
    </r>
    <r>
      <rPr>
        <sz val="9"/>
        <rFont val="Arial"/>
        <family val="2"/>
      </rPr>
      <t>(01) Identification of agro-export companies within the scope of the Dry Forest Project with an interest in conservation income.
(02) Presentation and dissemination of the Conservation Income Proposal for dry forest restoration actions.
(03) Expression of interest in implementing the instrument by agro-exporters' associations in Piura and Lambayeque.
The following are still pending implementation:
(01) Presentation of the Tax Works Instrument.
(02) Implementation of the Tax Works Mechanism.</t>
    </r>
  </si>
  <si>
    <t xml:space="preserve">Of the seven financial leverage instruments planned, the PBS is moving forward with one (01). The formulation of the remaining instruments has been scheduled for 2026-2027. </t>
  </si>
  <si>
    <t>Output 2.3.2 Restoration practices in priority areas for dry forest connectivity, implemented with communities</t>
  </si>
  <si>
    <t>Number of pilot restoration interventions implemented in strategic and accessible locations with communities;</t>
  </si>
  <si>
    <r>
      <t xml:space="preserve">The restoration pilots implemented, totaling 790.80 hectares, are distributed as follows:
</t>
    </r>
    <r>
      <rPr>
        <u/>
        <sz val="9"/>
        <color theme="1"/>
        <rFont val="Arial"/>
        <family val="2"/>
      </rPr>
      <t xml:space="preserve">Pilots implemented </t>
    </r>
    <r>
      <rPr>
        <sz val="9"/>
        <color theme="1"/>
        <rFont val="Arial"/>
        <family val="2"/>
      </rPr>
      <t xml:space="preserve">(250 direct beneficiary families):
(01) El Banco - CC Salas - 65.50 ha
(02) Laquipampa - Incahuasi - 77.00 hectares
(03) Puchaca - Incahuasi - 52.00 hectares
(04) Playa Blanca - Sechura - 67.30 ha
(05) Playa Blanca - Sechura - 68.00 ha
(06) Illescas - Sechura - 68.00 acres
(07) Tutumo 01 - Matapalo - 62.00 hectares
(08) Tutumo 02 - Matapalo - 59.00 acres
(09) San Jacinto - Tumbes - 68.00 acres
In addition, the following restoration pilot </t>
    </r>
    <r>
      <rPr>
        <u/>
        <sz val="9"/>
        <color theme="1"/>
        <rFont val="Arial"/>
        <family val="2"/>
      </rPr>
      <t>projects</t>
    </r>
    <r>
      <rPr>
        <sz val="9"/>
        <color theme="1"/>
        <rFont val="Arial"/>
        <family val="2"/>
      </rPr>
      <t xml:space="preserve"> are </t>
    </r>
    <r>
      <rPr>
        <u/>
        <sz val="9"/>
        <color theme="1"/>
        <rFont val="Arial"/>
        <family val="2"/>
      </rPr>
      <t xml:space="preserve">currently underway </t>
    </r>
    <r>
      <rPr>
        <sz val="9"/>
        <color theme="1"/>
        <rFont val="Arial"/>
        <family val="2"/>
      </rPr>
      <t>(90 families directly benefiting):
(10) Pilasca - CC Salas - 68.00 hectares
(11) La Rita - CC Nacho Távara - 30.00 hectares
        Ñómala - CC Nacho Távara - 38.00 hectares
(12) El Cerezo - CC Nacho Távara - 68.00 ha
(13) Ocoto alto - CC Apostol Juan Bautista de Locuto - 68.00 ha
(14) CC Cañas - Marcavelica - 68.00 ha.</t>
    </r>
  </si>
  <si>
    <t xml:space="preserve">The mid-term goal for restoration pilots is 13, with three restoration sites still to be consolidated and one more to be identified. </t>
  </si>
  <si>
    <t>Output 2.3.3 Instrument to guide, promote, and ensure the effectiveness of restoration actions to restore the resilience of the dry forest</t>
  </si>
  <si>
    <t>Number of restoration pilot interventions implemented in strategic and accessible locations with communities;
% progress in the development and implementation of a guide to promote and make restoration actions effective in order to restore the resilience of the dry forest</t>
  </si>
  <si>
    <t>Scheduled for the second half of 2025 - 2026.</t>
  </si>
  <si>
    <t>Outcome 3.1 Dry forests on the northern coast of Peru are preserved and sustainably managed, are more resilient to anthropogenic threats, mainly agriculture and livestock, and have a better capacity to respond to the effects of climate change.</t>
  </si>
  <si>
    <t>Output 3.1.1 Field schools for farmers established in the territories to provide training on sustainable biodiversity management, sustainable production practices, and dry forest restoration.</t>
  </si>
  <si>
    <t>Number of field schools established in the territories as an extension methodology, promoting sustainable biodiversity management, sustainable production practices, and dry forest restoration.</t>
  </si>
  <si>
    <r>
      <t xml:space="preserve">Thirteen field schools have been established, which are in different stages of progress, according to the planned sessions.
</t>
    </r>
    <r>
      <rPr>
        <u/>
        <sz val="9"/>
        <color theme="1"/>
        <rFont val="Arial"/>
        <family val="2"/>
      </rPr>
      <t xml:space="preserve">Piura (06): </t>
    </r>
    <r>
      <rPr>
        <sz val="9"/>
        <color theme="1"/>
        <rFont val="Arial"/>
        <family val="2"/>
      </rPr>
      <t xml:space="preserve">
(01) Playa Blanca-Sechura. Señor Cautivo Agricultural and Poultry Association, Playa Blanca Sector, Vichayo-Bayóvar; and Playa Blanca Bayovar Sechura Sea and Forest Women's Association. (8/10 sessions)
(02) La Rita – Chulucanas. (4/10 sessions)
(03) Casaraná - Chulucanas (Ignacio Távara Rural Community). (3/10 sessions)
(04) Mangamanguilla – Salitral. Association of Women Conservationists. (5/10 sessions) Entrepreneurs of the Dry Forests - AMCEBS
(05) Querecotillo La Margarita. Association of Former Students 037 - Salitral Querecotillo. (3/10 sessions)
(06) San Felipe de Cañas. San Felipe Santiago de Cañas Rural Community. (3/10 sessions)
</t>
    </r>
    <r>
      <rPr>
        <u/>
        <sz val="9"/>
        <color theme="1"/>
        <rFont val="Arial"/>
        <family val="2"/>
      </rPr>
      <t>Lambayeque (05);</t>
    </r>
    <r>
      <rPr>
        <sz val="9"/>
        <color theme="1"/>
        <rFont val="Arial"/>
        <family val="2"/>
      </rPr>
      <t xml:space="preserve">(07) El Banco – Salas. Special Development Committee of Sec. El Banco of the CC of Salas. (10/10 sessions)
(08) Laquipampa – Incahuasi. Ecological Livestock and Agricultural Trade Association of Small Farming Families of the Laquipampa Wildlife Refuge. (8/10 sessions)
(09) Puchaca – Incahuasi. Association of Farmers and Ranchers for Agricultural Exports, Livestock, and Environmental Conservation Toward the Triumph of the Village of Puchaca. ASAGEP. (6/10 sessions)
(10) Shonto – Salas; and Pilasca – Salas. Salas Rural Community. (8/10 sessions)
(11) La Otra Banda – Zaña. Association of Livestock Farmers of the La Otra Banda – Zaña Dry Forest. (8/10 sessions)
</t>
    </r>
    <r>
      <rPr>
        <u/>
        <sz val="9"/>
        <color theme="1"/>
        <rFont val="Arial"/>
        <family val="2"/>
      </rPr>
      <t>Tumbes (02):</t>
    </r>
    <r>
      <rPr>
        <sz val="9"/>
        <color theme="1"/>
        <rFont val="Arial"/>
        <family val="2"/>
      </rPr>
      <t>(12) Tutumo – Matapalo. Dry Forest Beekeepers Association. (1010 sessions)
(13) Tutumo; Association for the Conservation and Sustainable Management of the Angostura – Faical ACR. (5/10 sessions)</t>
    </r>
  </si>
  <si>
    <t>13 field schools established in the territories promoting sustainable biodiversity management, sustainable production practices, and dry forest restoration. (10/10 sessions)
Based on the number of sessions held (68), the gap in sessions is 62.</t>
  </si>
  <si>
    <t>Output 3.1.2 Territorial agreements established with producers and communities in High Conservation Value Forest (HCVF) areas.</t>
  </si>
  <si>
    <t xml:space="preserve">Agreements in conservation areas established
</t>
  </si>
  <si>
    <t>08 Territorial Conservation Agreements (TCAs) signed:
(02) Playa Blanca. 1,758 ha
(02) La Rita/Casaraná. 2,130 ha
(01) Mangamanguilla. 120 ha
(01) CC San Felipe de Cañas. 2,500 ha
(01) El Banco – Salas. 2,300 ha
(01) La Otra Banda - Zaña. 1,950 hectares.</t>
  </si>
  <si>
    <t>There is a gap of four agreements for this period.</t>
  </si>
  <si>
    <t>Outcome 3.2 Strengthened value chains with increased production of deforestation-free dry forest products and by-products with higher value and market access, promoting collaboration between resource managers and users and the private sector.</t>
  </si>
  <si>
    <t>Output 3.2.1
Diagnostics and commercial strategies to access sustainable markets developed for dry forest products and tourism</t>
  </si>
  <si>
    <t>Number of value chain assessments developed for: carob and its derivatives
 beekeeping and its derivatives developed 
 livestock developed 
 ecotourism developed 
 palo santo developed 
 Number of commercial strategies developed</t>
  </si>
  <si>
    <t>The project has concluded with (02) value chain assessments (livestock farming, beekeeping in the regions of Piura, Tumbes, Lambayeque, and La Libertad). It also culminated in the completion of (01) Peruvian Technical Standard (NTP) for algarrobina, which was approved by the National Institute of Quality.
In addition, (10) events were held to disseminate information on the benefits of the products and identify adulterated products, and the participation of producers from the Playa Blanca Women, Sea and Forest Association was supported in (04) trade fairs (Biodiversity Festival, MINAM 5K Race, Ucayali Biodiversity Festival 2025).
The 34 commercial strategies are currently being developed.</t>
  </si>
  <si>
    <t>Gap:
02 Market niche studies
34 commercial strategies defined.</t>
  </si>
  <si>
    <t>Output 3.2.2
Timely information on markets and access through new technologies.</t>
  </si>
  <si>
    <t>Number of virtual applications 
 Number of entrepreneurship events (Challenge)
  Exploratory study on exporting propolis to the Asian market</t>
  </si>
  <si>
    <t xml:space="preserve">Not scheduled for the reporting period.
</t>
  </si>
  <si>
    <t>Output 3.2.3
Partnerships between producers, the public and private sectors to leverage sustainable investments.</t>
  </si>
  <si>
    <t>Number of agreements 
Number of business plans formulated</t>
  </si>
  <si>
    <t>The following progress toward the signing of two agreements is described below:
(01) Advanced coordination with the Competitiveness Compensation Program (AGROIDEAS) of the Ministry of Agriculture and Irrigation (MIDAGRI), an agreement to be signed with the Head of Agroideas at the national level.
(02) Coordination with regional governments to establish agreements at the level of the calls for proposals of the Productive Competitiveness Program (PROCOMPITE), in order to include the proposal to prioritize dry forest chains in the calls for proposals.</t>
  </si>
  <si>
    <t>Output 3.2.4
Demonstrations to improve the capacities of local actors in sustainable production and the value of biodiversity to implement deforestation-free value chains.
(implementation of 3.2.1).</t>
  </si>
  <si>
    <t xml:space="preserve">Diversified livelihoods of small-scale and commercial producers linked to biodiversity-friendly practices and market access, measured by:
Number of pilot agro-silvo-pastoral plots
Business Plan for the sustainable use of palo santo: extraction of essential oil from seeds and wood
Number of pilot beekeeping initiatives, including pollination services
Number of pilot ecotourism routes
</t>
  </si>
  <si>
    <t xml:space="preserve">05 business plans developed for:
(01) Asociación Mujer, Mar y Bosque. Playa Blanca – Sechura
(01) Asociación Agropecuaria y Avícola Señor Cautivo. Playa Blanca Vichayo Sector – Bayóvar.
(01) Asociación Morales de Illescas – Sechura.
(01) Asociacón de Mujeres Coservacionistas Emprendedoras de los Bosques Secos - AMCEBS
(01) Pampa Larga Peasant Community – Canoas
</t>
  </si>
  <si>
    <t>There is a gap of approximately 50% for this period. 
Work continues to identify organizations and forests with high conservation value for the signing of conservation agreements and the establishment of production modules.</t>
  </si>
  <si>
    <t xml:space="preserve">Output 3.2.5 Strengthening the capacities of small producers for sustainable production and business management </t>
  </si>
  <si>
    <t>Number of organizations formed
Number of capacity building plans
Number of experience exchanges (or internships with successful experiences)
 Number of graduates from bio-business and eco-business plans</t>
  </si>
  <si>
    <t>This product is scheduled for the second half of 2025.</t>
  </si>
  <si>
    <t>Outcome 4.1 Project knowledge management aligned with national information systems and with the GEF, contributing to the scaling up and replication of best practices and lessons learned</t>
  </si>
  <si>
    <t>Output 4.1.1 
Mechanism for disseminating and exchanging best practices and lessons for replication and scaling up of results.</t>
  </si>
  <si>
    <t>Number of mechanisms for dissemination and exchange of results implemented 
 (Mechanisms: Dry forest knowledge audit, Policy Brief, Systematized summaries)</t>
  </si>
  <si>
    <t>01 Knowledge audit completed, which includes:
(01) Mapping of 100% of the tacit knowledge generated by the stakeholders of the Dry Forest Project (PBS).
(02) Stakeholder knowledge flow maps: These represent the knowledge pathways through which information circulates within the project system and among its stakeholders.
(03) Presentation of a proposal to the PBS to implement disruptive mechanisms for disseminating both tacit and explicit knowledge identified among stakeholders. This includes conclusions and recommendations for the PBS.
01 Policy Brief on "Payments for Environmental Services (PES) for Northern Forests", completed and presented to the Northern Macroregional Forest Platform.
It includes:
i) A draft Regional Ordinance declaring the dry forest of the Department of Piura to be of Regional Interest and promoting its conservation; and
ii) A roadmap for the implementation of the Payment for Environmental Services (PES) mechanism.</t>
  </si>
  <si>
    <t>Output 4.1.2 Gender-sensitive communication and information strategy</t>
  </si>
  <si>
    <t>Percentage of implementation of the gender-sensitive communication and information strategy</t>
  </si>
  <si>
    <t>The Communication Strategy has been finalized (September 2024). The following has been implemented:
(01) Dissemination of events and progress on the Project through networks.
(02) Development of audiovisual material. 
(03) Design of the communication campaign.
The communication campaign is being planned to raise awareness among target groups about the importance of the Dry Forest and publicize the project's activities.</t>
  </si>
  <si>
    <t>The communication campaign has yet to be implemented.</t>
  </si>
  <si>
    <t>Output 4.1.3 Exchange of regional experiences in dry forest management</t>
  </si>
  <si>
    <t>Number of experience exchange events
 Number of mechanisms for sharing experiences on dry forests</t>
  </si>
  <si>
    <t xml:space="preserve">01 Community of Practice with 30% progress (Medium-term target: 01 community formed). Progress includes:
(01) Elements to be considered in manuals and guides to assist the community of practice 
(02) Participant profiles
(03) Analysis of the conditions of the communities visited, to form a community of practice
(04) Recommendations for the operation of the community of practice model 
</t>
  </si>
  <si>
    <t>The gap that remains:
(01) Identification and recruitment of participants.
(02) Formation of local communities
(03) Formation of the Dry Forest Community of Practice.</t>
  </si>
  <si>
    <t>Output 4.1.4 Lessons learned systematized and disseminated with public and private actors (including gender mainstreaming and women's success stories).</t>
  </si>
  <si>
    <t>Number of events held to build a system for systematizing lessons learned.
 Number of integrated methodologies for systematizing experiences on dry forests.
 Number of publications 
 Number of successful experiences of women</t>
  </si>
  <si>
    <t xml:space="preserve">The service for systematizing lessons learned is currently underway and aims to build an integrated methodology for systematizing experiences in dry forests.
Progress during the reporting period includes the delivery of the Work Plan and the integrated systematization methodology validated with project stakeholders. </t>
  </si>
  <si>
    <t>To be completed in September 2025.</t>
  </si>
  <si>
    <t>Output 4.1.5 Updated regional information platforms accessible to the public</t>
  </si>
  <si>
    <t>Virtual regional information platforms that are up to date and accessible to the public, with an emphasis on dry forest issues</t>
  </si>
  <si>
    <t>Scheduled for 2025 (IVTRIM) - 2026-2027</t>
  </si>
  <si>
    <t>Output 4.1.6 National information platform with project information accessible to the public</t>
  </si>
  <si>
    <t>Virtual national information platform with up-to-date information, with an emphasis on dry forest issues in the departments of Tumbes, Piura, Lambayeque, and La Libertad.</t>
  </si>
  <si>
    <t>The macro-regional meeting and dissemination of conclusions and recommendations within the framework of the analysis of the needs of regional-national virtual information platforms was held on June 26, 2025, with technical support from the MINAM's Directorate of Environmental Research and Innovation and the SINIA coordination office. It was attended by 24 people from regional governments and MINAM.</t>
  </si>
  <si>
    <t>Outcome 4.2</t>
  </si>
  <si>
    <t xml:space="preserve">Output 4.2.1
M&amp;E strategy developed in collaboration with project stakeholders, defining results and implementation periods, as well as objectively verifiable indicators and means of verification. </t>
  </si>
  <si>
    <t>Progress percentage of an M&amp;E strategy that includes annual reports containing expected results, indicator progress, and means of verification.</t>
  </si>
  <si>
    <t>Output 4.2.2
Mid-term and final evaluations of the Project to confirm progress and guide implementation. The Project will incorporate impact evaluation methodology as part of the final evaluation.</t>
  </si>
  <si>
    <t>Evaluation reports containing recommendations</t>
  </si>
  <si>
    <t>These were not carried out during this reporting period.</t>
  </si>
  <si>
    <t xml:space="preserve">Implementation Progress (IP) , and Overall Assessment </t>
  </si>
  <si>
    <t>Please note that the overall IP ratings should be substantiated by evidence and progress reported above. The ratings and comments shoud reflect the overall progress of results during the fiscal year (July 1 2024, to June 30, 2025)</t>
  </si>
  <si>
    <t xml:space="preserve">Project Manager/ Coordinator </t>
  </si>
  <si>
    <t>Lead Technical Officer</t>
  </si>
  <si>
    <t>GEF Operational Focal Point (OFP)</t>
  </si>
  <si>
    <t>FY2025 Implementation Objective rating10</t>
  </si>
  <si>
    <t>Comments/reasons justifying the ratings for FY2025 and any changes (positive or negative) in the ratings since the previous reporting period</t>
  </si>
  <si>
    <t>We reiterate that our operational start date was March 2024.
We began by identifying the intervention sites, based on the integration of:
(01) The ROAM methodology
(02) Established ecological corridors
(03) Protected Areas – buffer and influence zones
(03) Peasant Communities
(04) Stakeholders
This process prioritized high conservation value forests within the identified corridors.
Currently, we have a database of 40 potential intervention sites, for which we have prepared an "intervention roadmap".
Project activities are being implemented at these sites under Components 02, 03, 04, and the Gender and Safeguards component.
As of June 30, 2025, the UGP team assesses that the project is on track to achieve most of its key global environmental objectives and to generate satisfactory global environmental benefits.
For the remaining implementation period, we acknowledge the need to manage critical enabling conditions such as: The institutional instability of natural resource managers, or the legislative changes since project formulation
Expectations of producers regarding conservation-related work
Despite this context, we believe that we are successfully achieving the planned results and outputs</t>
  </si>
  <si>
    <t>The project has begun effective on-the-ground implementation with a strengthened team and the execution of most of the activities planned in the operational plan for the reporting period.
Some delays are still evident, partly due to the turnover of authorities, particularly at the local level. However, there is solid territorial deployment, which enables corrective actions to improve implementation.
Significant progress is observed in knowledge management efforts at various levels—from local to national—across all operational Components, which will facilitate progress toward the planned outputs and targets</t>
  </si>
  <si>
    <t xml:space="preserve">In the final year of the project, territorial implementation has effectively commenced with a fully staffed technical team, accelerating progress across all components.
Adaptive project management continues to be a challenge due to the variable political context in the four regions and at the national level, as well as the internal challenge of maintaining a competent and stable professional team throughout the implementation period.
Over the past year, the project has demonstrated forward movement toward its expected results by coordinating stakeholders across the four regions, launching capacity-building strategies, and initiating concrete actions in each territory. </t>
  </si>
  <si>
    <t xml:space="preserve">The project’s implementation has shown significant progress in the planned activities, but there are still delays in the development of actions in the field, t, which began in March 2024. These delays are mainly related to procurement processes and coordination with key stakeholders,changes in authorities within regional governments, which have affected compliance with the original schedule. Despite these constraints, the Project Management Unit (PMU) has taken measures to accelerate implementation, including rescheduling activities and prioritizing critical actions. </t>
  </si>
  <si>
    <t>Compared to previous the previous, the project is reporting an important level of activity, developing baselines, several instruments, tools and initiating capacity building processes. A good enabling environment is being put in place for the next phase of the project. There is an important delay that has been mentioned before, could be attributed to a slow start of operations. Having a full PMU in place, it is expected that the project will have a much higher progress to report for the next period, deploying field interventions at full capacity It will be important to start planning an exit strategy soon, to adequately identify sources of resources and key stakeholders that will enable sustainability of project results, in order to focus priorities for the second half of the project.</t>
  </si>
  <si>
    <t xml:space="preserve">9 Variance refers to the difference between the expected and actual progress at the time of reporting.
10 Implementation Progress Rating – A rating of the extent to which the implementation of a project’s components and activities is in compliance with the projects approved implementation plan. 
</t>
  </si>
  <si>
    <t xml:space="preserve">4. Summary on progress and challenges </t>
  </si>
  <si>
    <t>Please provide a summary paragraph on project implementation progress consistent with the information reported in section 2 and 3 of the PIR (Max 400 words) (This section will be uploaded to the GEF portal)</t>
  </si>
  <si>
    <t xml:space="preserve">The Dry Forest Project has strengthened twelve macroregional coordination spaces through accompaniment, technical assistance, training, and the development of tools that enhance their management, such as work plans and management plans. A total of nine planning instruments have been formulated: four environmental action plans, one operational plan for the Tumbes Livestock Technical Board, and four watershed management plans.
The Project has contributed to the management of 114,940 hectares of Protected Areas through the completion of five master plans: (Pomac Historical Sanctuary, Huacrupe – La Calera Regional Conservation Area, Cerros de Amotape National Park, El Angolo Game Reserve, Angostura Faical Regional Conservation Area), one Master Plan currently under development (Salitral Huarmaca RCA), and three Management Plans under preparation (Piedra del Toro ACA, Virrilá Estuary ACA, San Pedro Mangroves RAMSAR Site). Additionally, one Resource Management Plan has been completed for the Laquipampa Wildlife Refuge (RVS).
Coordination has taken place with IUCN and the Ministry of Environment (MINAM) to define the terms of reference for the connectivity service in the Southern Hills Corridor, aimed at preparing the technical dossiers for the creation of three new protected areas covering a total of 50,000 hectares. The Pontifical Catholic University of Peru has developed a Capacity-Building Plan for officials from NPAs, PCAs, OECMs, and park rangers, which is set to be implemented in July. The first training course in Piura is aimed at all staff from the Natural Areas participating in the Dry Forest Project.
Restoration processes are progressing; based on the results of the ROAM methodology, producer organizations are being identified. Currently, 13 restoration sites have been defined, covering 790 hectares: (02) Playa Blanca–Sechura, La Rita / Casaraná - Nacho Távara Peasant Community – Chulucanas, Mangamanguilla – Salitral-Morropón, San Felipe de Cañas Peasant Community – Marcavelica, El Banco Committee – Salas Peasant Community, La Otra Banda – Zaña-Lambayeque. All intervention sites have been selected based on ROAM results, high conservation value forests, and technical input from the UGP team, in order to optimize resources.
In coordination with peasant organizations or communities, the Project continues to assess the identification of restoration sites, field schools, and productive modules.
During the reporting period, 13 field schools have been established with producers.
Eight conservation agreements have been signed, covering 10,760 hectares (16% of the final target); it is estimated that 12 additional agreements will be signed by year-end with already defined forest areas, with meetings scheduled for the signing of these agreements.
A knowledge audit has been carried out, in addition to the establishment of the project’s communication strategy. The methodological process to establish the first Dry Forest Community of Practice has already been defined. This component has successfully produced quarterly, semiannual, and annual reports, as well as additional reports requested by the Project’s stakeholders. </t>
  </si>
  <si>
    <t>Please provide a summary paragraph on challenges of project implementation consistent with the information reported in section 2 and 3 of the PIR (Max 400 words) (This section will be uploaded to the GEF portal)</t>
  </si>
  <si>
    <t>Main challenges of the Dry Forest Project:
(01) Continuity of Regional Government Natural Resources Management positions, as these officials are the focal points for coordinating the Dry Forest Project activities. With each change in personnel, the Project must restart the engagement strategy from scratch, which delays scheduled activities with these stakeholders. This was the case during this reporting period in the regions of Piura, Lambayeque, and Tumbes.
(02) Restoration processes within the dry forest ecosystem are inherently challenging, as they require the effective engagement and participation of peasant communities. This is particularly difficult due to producers’ mistrust of the restoration process, which calls for sustained awareness-raising and support efforts.
(03) Identifying key individuals with empirical knowledge who are willing to share it within a Community of Practice for publication and dissemination.
(04) Multiple reporting requirements and meetings demanded by the institutions involved in project governance, which consume a significant portion of the Project’s resources</t>
  </si>
  <si>
    <t>Implementation of Exit Strategy</t>
  </si>
  <si>
    <t xml:space="preserve">Has the project developed an Exit Strategy? If yes, please describe the progress to implement it.
</t>
  </si>
  <si>
    <t>To date, the Project has not formally proposed and/or documented an official exit strategy. However, since the beginning of its implementation, it has operated in line with the foundations of an Exit Strategy Proposal, which includes:
(01) Identification of a space such as the Northern Dry Forest Macro-Regional Platform to continue the Project’s actions (restoration pilots, conservation agreements).
(02) Financing may be secured through conservation-based income mechanisms, with agro-export associations expressing interest in funding restoration and conservation actions in the middle basin areas.
(03) Empowering communities to ensure their ability to sustain interventions from the private side, while creating opportunities for local governments to allocate funding to meet their basic needs.</t>
  </si>
  <si>
    <t xml:space="preserve">How is the project enhancing institutional capacities to foster country ownership for more durable / sustained results?
</t>
  </si>
  <si>
    <t xml:space="preserve">
How is the project enhancing institutional capacities to foster national ownership and achieve more sustainable and lasting results?
The project is strengthening institutional capacities through the following actions:
(01) Capacity-building programmes implemented by the Dry Forest Project are targeted at institutions and decision-makers.
(02) Identification of key institutions that can contribute to the sustainability of the results achieved by the Dry Forest Project (PBS), and that are committed to continuing conservation efforts.
(03) To ensure ownership of the PBS results, it is proposed that the Regional Governments’ Natural Resources Management Offices act as operational institutions, and that the Northern Dry Forest Macro-Regional Platform serve as the coordinating entity. Both would be responsible for continuing the project’s actions; therefore, capacities and outcomes should be transferred to empower them accordingly.
The Northern Dry Forest Macro-Regional Platform is a coordination space composed of the Natural Resources and Environmental Management Offices of the regions of Tumbes, Piura, Lambayeque, and La Libertad</t>
  </si>
  <si>
    <t>5. Environmental and Social Safeguards (ESS): risks from the project</t>
  </si>
  <si>
    <t>Initial ESS Risk Classification (at CEO Endorsement/Approval Stage)</t>
  </si>
  <si>
    <t xml:space="preserve">Moderate Risk </t>
  </si>
  <si>
    <t>New environmental and social risks.</t>
  </si>
  <si>
    <t xml:space="preserve">No new risks have been identified in the Project. </t>
  </si>
  <si>
    <t>Progress made towards implementing the Enivronmental and Social Management Plan (ESMP) (only for Moderate and High Risk Projects)</t>
  </si>
  <si>
    <t>ESS2 – Biodiversity, Ecosystems and Natural Habitats
• The Environmental Risk Management Plan (ERMP) was updated and validated in coordination with the Project Management Unit (PMU) and territorial stakeholders. This update identified specific risks and proposed mitigation measures for each component of the project.
• Two complementary instruments were developed and validated: Environmental Field Access Protocol, implemented as an operational tool to prevent impacts on communities and ecosystems during fieldwork. Solid Waste Management Plan, an environmental management instrument that guides the proper segregation, storage, collection, transport, and final disposal of solid waste generated during the implementation of the Dry Forest Project activities. Its objective is to prevent negative impacts on the natural environment and the health of local populations, promoting responsible and sustainable waste management. This plan was approved by the PMU and is implemented as part of the Environmental Risk Management Plan (ERMP), ensuring compliance with the environmental safeguards applicable to the project.
ESS9 – Indigenous Peoples (Peasant Communities) and Cultural Heritage
• A consultancy is underway to design the Consent, Participation, and Engagement Plan with Peasant Communities. Fieldwork has been conducted in representative localities within the project’s area of influence, collecting key information on organizational dynamics, social actors, and community perceptions related to the interventions of the Dry Forest Project.
• A Social and Organizational Diagnosis was prepared as the basis for designing the Consent, Participation, and Engagement Plan with Peasant Communities. This plan is currently in the systematization phase.
• The implementation of the Peasant Communities Plan is ongoing, with emphasis on the direct participation of community stakeholders, local leaders, and social organizations.
• The use of guidelines such as the Field Access Protocol has been institutionalized as a cross-cutting tool to ensure a territorial, intercultural, and community-respectful approach</t>
  </si>
  <si>
    <t>Grievance Redress Mechanism (GRM)</t>
  </si>
  <si>
    <t>During the second quarter of the current year, the Dry Forest Project completed the formulation of the Grievance Redress Mechanism (GRM), which has been presented to various stakeholders within the project’s area of intervention. It is currently in the participatory design phase for a dissemination and awareness-raising campaign strategy, with the objective of ensuring the mechanism’s appropriation by communities and key actors.
This mechanism has been designed as an accessible, inclusive, and culturally appropriate tool that guarantees all stakeholders the possibility to submit complaints, grievances, inquiries, or comments through multiple communication channels— in-person, telephone, written, digital, and physical drop boxes— adapting to the local conditions and the capacities of each individual.
It also includes a structured and progressive procedure for addressing cases, starting with a first operational instance at the local level, led by the project’s safeguards and gender specialist, and escalating, if necessary, to a second institutional level under the responsibility of Profonanpe, in cases that require broader scope or further review. This approach ensures traceability, impartiality, and transparency at each stage of the process, contributing to strengthened trust, accountability, and continuous improvement in the management of the Dry Forest Project..</t>
  </si>
  <si>
    <t>6. Risks to the Project</t>
  </si>
  <si>
    <t>The following table summarizes risks identified in the Project Document and reflects also any new risks identified during the project implementation.</t>
  </si>
  <si>
    <t>Type of risk</t>
  </si>
  <si>
    <t>Risk rating11</t>
  </si>
  <si>
    <t>Identified in the ProDoc Y/N</t>
  </si>
  <si>
    <t>Description of Risk</t>
  </si>
  <si>
    <t>Mitigation measure implemented</t>
  </si>
  <si>
    <t>Institutional</t>
  </si>
  <si>
    <t>Moderate</t>
  </si>
  <si>
    <t xml:space="preserve">Insufficient interinstitutional coordination among the different levels of government (national, regional, and local), and weaknesses in the mechanisms for articulation with the private sector, local representative organizations, and academia.
</t>
  </si>
  <si>
    <t>a. Maintain continuous and fluid communication on project progress with key institutional stakeholders at all levels of government, the private sector, and academia.
b. Make use of existing and institutionalized multi-level coordination spaces for the joint implementation of scheduled activities, thereby fostering coordinated action.
c. Target specific activities and outputs to the private sector or academia, as appropriate, by establishing direct engagement between the Dry Forest Project (PBS) and these actors, while encouraging the participation of government institutions according to their mandates and interests.</t>
  </si>
  <si>
    <t>No</t>
  </si>
  <si>
    <t xml:space="preserve">Increase in the number of meetings and reports from the project's governance, which reduces the man-hours required for Project operations.
</t>
  </si>
  <si>
    <t>a. Coordinate with implementing agencies the possibility of holding joint monitoring meetings.
b. Establish focal points within stakeholder institutions in order to strengthen technical coordination.
c. Coordination between FAO and IUCN to standardize reporting formats.</t>
  </si>
  <si>
    <t>Changes in authorities at the different levels of government, which could alter implementation timelines and delay some planned activities.</t>
  </si>
  <si>
    <t>a. The Dry Forest Project (PBS) continues to prioritize prompt responses through rapid induction visits aimed at newly appointed officials. Additionally, the PBS relies on focal points who preserve institutional memory of previous actions.
b. Support is requested from the relevant authority to present situations that may cause delays in implementation, with the aim of reaching concrete, problem-oriented agreements.
c. In justified cases, the PBS seeks the support of allied authorities to facilitate key meetings with newly appointed officials.</t>
  </si>
  <si>
    <t>Social</t>
  </si>
  <si>
    <t>High</t>
  </si>
  <si>
    <t>Lack of participation from peasant communities, as well as shortcomings in the engagement of women and youth.</t>
  </si>
  <si>
    <t>a. The preparation of the diagnostic and development of the “Consultation, Participation, and Commitments Process Plan with selected Peasant Communities” has begun, with the aim of obtaining the social license to begin working with the community.
b. The Dry Forest Project (PBS) seeks spaces for engagement with the community to appropriately present what the project can and cannot offer.
c. The PBS Communication Campaign is being developed, with the validation of key messages addressed to the Peasant Communities, to ensure the effectiveness of the information delivered.
c. Implementation of activities and organization of dialogue groups with men, women, youth, and elders.
d. In the Farmer Field Schools (FFSs) and in all activities carried out with Peasant Communities, it is required to report the number of women and youth invited, the number who attended, and the reasons for non-attendance, in order to improve outreach strategies and implement affirmative actions.</t>
  </si>
  <si>
    <t>Economic</t>
  </si>
  <si>
    <t>Low</t>
  </si>
  <si>
    <t>Participating entities are not fulfilling their co-financing commitments.</t>
  </si>
  <si>
    <t>a. The entities participating in the project sign co-financing commitment letters and are part of the Project Steering Committee, which helps to ensure a greater level of commitment to the project. The Dry Forest Project (PBS) relies on the Ministry of Environment (MINAM) to request updates to the co-financing commitments.
b. Coordinate with MINAM and the participating entity to identify alternative solutions to ensure the committed co-financing.</t>
  </si>
  <si>
    <t>Environmental</t>
  </si>
  <si>
    <t>Climate change-related events (floods, droughts, wildfires) affect the target population.
.</t>
  </si>
  <si>
    <t>a. The Dry Forest Project (PBS) delivers equipment and tools to competent institutions and the communities it works with, enabling them to respond to forest fires.
b. Through the Farmer Field Schools (FFSs), especially those focused on agroforestry, the adaptation and resilience capacities of the peasant communities are strengthened so they can better adapt to climate change and withstand drought and soil erosion.
c. Through the Knowledge Management Component, two manuals will be developed and disseminated to raise awareness among the population—particularly within the communities—on the links between the environment, dry forest, gender, the El Niño Phenomenon, and climate change.</t>
  </si>
  <si>
    <t>Economic pressures hinder the adoption of measures to reduce threats to dry forests</t>
  </si>
  <si>
    <t>a. The Dry Forest Project (PBS) values the services and benefits transferred to the beneficiary communities and associations.
b. Awareness-raising and training of beneficiaries through Farmer Field Schools, contributing to improved understanding of the importance of dry forest ecosystem services and the need to adopt sustainable uses and practices for its management.
b. Strengthening the capacity of producers and local stakeholders to proactively engage with value chains and respond to changing market conditions.</t>
  </si>
  <si>
    <t>Demographic, migratory, and cultural changes</t>
  </si>
  <si>
    <t>a. The project will actively support the systematization, exchange, and recognition of traditional knowledge, and will develop local capacities to adapt such knowledge to changing conditions.
b. Through the FFSs (Farmer Field Schools), the aim is to highlight cultural practices that hinder community development in harmony with the dry forest ecosystem—such as stubble burning, which damages the soil and produces smoke that drives away pollinators.</t>
  </si>
  <si>
    <t>Project overall risk rating (Low, Moderate, Substantial or High):</t>
  </si>
  <si>
    <t>FY2024 rating</t>
  </si>
  <si>
    <t>FY2025 rating</t>
  </si>
  <si>
    <t>Comments/reason for the rating for FY2025 and any changes (positive or negative) in the rating since the previous reporting period</t>
  </si>
  <si>
    <t xml:space="preserve">11 Risk ratings means a rating of the overall risk of factors internal or external  to the project which may affect implementation or prospects for achieving project objectives. Risk of projects should be rated on the following scale: Low, Moderate, Substantial or High. </t>
  </si>
  <si>
    <t>7. Follow-up on Mid-term review or supervision mission</t>
  </si>
  <si>
    <t xml:space="preserve">If the project had an MTR or a supervision mission in 2024, please report on how the recommendations were implemented during this fiscal year as indicated in the Management Response or in the supervision mission report. </t>
  </si>
  <si>
    <t>MTR or supervision mission recommendations</t>
  </si>
  <si>
    <t>Measures implemented during this Fiscal Year</t>
  </si>
  <si>
    <t xml:space="preserve">Recommendation 1: </t>
  </si>
  <si>
    <t xml:space="preserve">Recommendation 2: </t>
  </si>
  <si>
    <t>Recommendation 3:</t>
  </si>
  <si>
    <t>Recommendation …</t>
  </si>
  <si>
    <t>Recommendation…</t>
  </si>
  <si>
    <t>8. Minor project amendments</t>
  </si>
  <si>
    <t>Minor amendments are changes to the design or implementation that do not have significant impact on the project objectives or scope, or an increase of the GEF project financing up to 5% as described in Annex 9 of the GEF Project and Program Cycle Policy Guidelines 12. Please describe any minor changes that the project has made under the relevant category or categories and provide supporting documents as an annex to this report if available. (This section will be uploaded to the GEF Portal)</t>
  </si>
  <si>
    <t xml:space="preserve">Category of change </t>
  </si>
  <si>
    <t xml:space="preserve">Provide a description of the change </t>
  </si>
  <si>
    <t>Indicate the timing of the change</t>
  </si>
  <si>
    <t>Approved by</t>
  </si>
  <si>
    <t>Results framework</t>
  </si>
  <si>
    <t xml:space="preserve">A new activity will be incorporated: the implementation of the Monitoring and Evaluation Center for Ecosystems and Natural Resources (CMERN), an initiative proposed by the Ministry of the Environment (MINAM).
This activity is linked to the following outputs and results:
Output 1.2: Strengthened capacities of institutional and local stakeholders for decision-making on land use, territorial planning, and monitoring of deforestation, degradation, and biodiversity loss.
Output 1.2 Indicator: “Level of spatial monitoring and tracking capacity of dry forests by local stakeholders (at least 30% women).”
Output 1.2.2: Strengthened regional Spatial Data Infrastructure (SDI) for informed decision-making to improve land management, through effective and innovative dry forest monitoring systems (SIAR, SIAL, Open Foris, Collect Earth, EX-ACT) and Land Degradation Neutrality (LDN) indicators.
The Monitoring Center (CMERN) will be part of MINAM’s Geographic Information System (SIGMINAM), which will integrate two technological service platforms: Geoservidor and Geobosques. These platforms include textual, cartographic, and thematic information on territorial and forest characterization, query viewers, and web mapping services, among others. These resources serve as information inputs for the National Environmental Information System (SINIA).
Its main objective is to strengthen the capacity to interpret and monitor processes occurring in ecosystems and natural resources across the national territory and in prioritized areas, based on the monitoring of territorial changes. This will be achieved through the generation, availability, and visualization of georeferenced information with maps and indicators that support timely, near-real-time decision-making.
The CMERN will feature GIS applications, interactive viewers, and web services integrated with the information from MINAM’s affiliated bodies, projects, and programs, as well as from regional governments.
</t>
  </si>
  <si>
    <t>June 20th, 2025</t>
  </si>
  <si>
    <t>FAO’s Lead Technical Officer</t>
  </si>
  <si>
    <t>Components and cost</t>
  </si>
  <si>
    <t xml:space="preserve">Institutional and implementation arrangements </t>
  </si>
  <si>
    <t>Financial management</t>
  </si>
  <si>
    <t>Implementation schedule</t>
  </si>
  <si>
    <t>Executing Entity</t>
  </si>
  <si>
    <t>Executing Entity Category</t>
  </si>
  <si>
    <t>Minor project objective change</t>
  </si>
  <si>
    <t>Safeguards</t>
  </si>
  <si>
    <t>Risk analysis</t>
  </si>
  <si>
    <t>Increase of GEF project financing up to 5%</t>
  </si>
  <si>
    <t>Co-financing</t>
  </si>
  <si>
    <t>Location of project activity</t>
  </si>
  <si>
    <t>Other minor project amendment (define)</t>
  </si>
  <si>
    <t>12 GEF Council meeting documents, guidelines, project and program cycle policy 2020 update</t>
  </si>
  <si>
    <t>9. Stakeholders' Engagement</t>
  </si>
  <si>
    <t>Please report on progress, challeges, and outcomes on stakeholder engagement (based on the description of the Stakeholder Engagement Plan) included at CEO Endorsement/Approval during this reporting period. (This section will be uploaded to the GEF Portal)</t>
  </si>
  <si>
    <t>Profile</t>
  </si>
  <si>
    <t xml:space="preserve">Stakeholder name </t>
  </si>
  <si>
    <t>Type of partnership</t>
  </si>
  <si>
    <t xml:space="preserve">Progress, results &amp; Challenges on Stakeholder's Engagement </t>
  </si>
  <si>
    <t>Government Institutions</t>
  </si>
  <si>
    <t xml:space="preserve">Ministry of Environment </t>
  </si>
  <si>
    <t>Co-funder</t>
  </si>
  <si>
    <t>The National Directorate for Biological Diversity of MINAM continues to lead the Project. Weekly follow-up meetings are held, along with daily coordination.
Progress
It chairs the sessions of the Steering Committee and provides technical support to the project in its capacity as the governing body.
It maintains fluid communication with other national directorates within MINAM, in order to increase opportunities for multisectoral and multilevel coordination, aimed at achieving the objectives of the project.
Challenges
To maintain the current work dynamic despite changes in project directors, in order to prevent the PBS from being exposed to politically motivated decisions.</t>
  </si>
  <si>
    <t xml:space="preserve">SERNANP - Ministry of Environment </t>
  </si>
  <si>
    <t xml:space="preserve">The project coordinates with the heads of the offices in Tumbes, Piura, and Lambayeque
Progress
Coordination on interventions within protected natural areas (PNAs) and their buffer zones.
Challenges
To establish a more fluid working relationship with SERNANP to facilitate the implementation of actions programmed by the project. </t>
  </si>
  <si>
    <t xml:space="preserve">Ministry of Agriculture and Irrigation </t>
  </si>
  <si>
    <t>Through the National Forestry and Wildlife Service (SERFOR)
Progress
Field experience in seed planting across 40 hectares in Tumbes as a preventive measure in anticipation of the El Niño Phenomenon (ENP).
Review of management instruments such as guidelines and protocols, as well as restoration plans.
Challenges
To establish joint intervention mechanisms, especially in the buffer zones of protected natural areas (PNAs).
To ensure timely and streamlined review of the deliverables established in the PRODOC that fall under its responsibility.</t>
  </si>
  <si>
    <t>Regional Government of Piura</t>
  </si>
  <si>
    <t>Progress
Very fluid communication established through the Algarrobo Technical Roundtable. The PBS continues to provide technical assistance for the design of the Goat Farming Development Project and the Restoration Project in the dry forest areas of the province of Sechura. These projects are being developed by the Formulation Unit of the Regional Directorate of Agriculture of Piura.
Challenges
To ensure continuity of joint work in the coming years, despite the potential risk of changes in leadership.</t>
  </si>
  <si>
    <t>Regional Government of Piura – Regional Directorate of Agriculture of Piura / Directorate of Agricultural Competitiveness and Directorate of Natural Resources and Environment</t>
  </si>
  <si>
    <t>Strategic Ally</t>
  </si>
  <si>
    <t>Regional Government of Lambayeque</t>
  </si>
  <si>
    <t xml:space="preserve">Progress
Coordination for the organization of training events — Regional Forestry Congress.
The relationship is expected to expand to other entities under or attached to the Regional Government, related to dry forest issues.
Challenges
To maintain coordinated work between MINAM and Regional Governments, and integrate other affiliated entities and local governments into the process.
To develop an articulated plan that can be monitored by the project and progressively strengthen presence in the region within the intervention area. </t>
  </si>
  <si>
    <t>Regional Government of Tumbes</t>
  </si>
  <si>
    <t>The project and the Regional Government of Tumbes maintain close coordination through the Office of Natural Resources and Environment.
Progress
The work agenda revolves around the Master Plan of the Northwestern Biosphere Reserve (RBNO) and the Angostura Faical Regional Conservation Area (ACR).
Challenges
To sustain coordinated work between MINAM and the Regional Governments, while integrating affiliated institutions and local governments into the process.
To develop an articulated plan that the project can monitor and progressively strengthen its presence in the region within the intervention area.</t>
  </si>
  <si>
    <t>Regional Government of La Libertad</t>
  </si>
  <si>
    <t>The project has established a productive and fluid working relationship with the Regional Government of La Libertad.
Progress
Coordination for the organization of the 2025 Regional Forestry Congress, scheduled for November 2025.
Challenges
Interventions in the Cañoncillo Private Conservation Area (ACP) require additional time, as the ACP does not currently have an updated management committee.
To maintain coordinated work between MINAM and the Regional Governments, and integrate other affiliated institutions and local governments into the process.</t>
  </si>
  <si>
    <t>NGOs</t>
  </si>
  <si>
    <t>AIDER</t>
  </si>
  <si>
    <t>Partnership for Restoration</t>
  </si>
  <si>
    <t>Progress
Agreements for targeted interventions are being established. The first was carried out in February 2024, with the sowing of seeds in the Tumbes region as a response to the imminent El Niño phenomenon.
Subsequently, four working sessions have been held to identify activities for joint implementation.
Challenges
To dentify coordinated and articulated working spaces where the project can intervene and complement the work of AIDER as the administrator of the Regional Conservation Areas (ACRs) within the project’s area of intervention.</t>
  </si>
  <si>
    <t>ASOCIACION CIVIL DE PIURA - CITEAGRO PIURA</t>
  </si>
  <si>
    <t>Progress
Working meetings on the Peruvian Technical Standard (NTP) for algarrobina.
Support for the kitchen facility, which will be upgraded for gas use in rural areas.
Challenges
To maintain and progressively strengthen the inter-institutional working relationship, in order to leverage CITE’s experience in other project activities as well.</t>
  </si>
  <si>
    <t>YUNKAHUASI</t>
  </si>
  <si>
    <t>To date, the project has not established a relationship based on a specific joint action.
The articulation of collaborative activities remains pending, under an established intervention model aligned with the project's objectives.</t>
  </si>
  <si>
    <t>Private Sector entities</t>
  </si>
  <si>
    <t>ENERGIA EÓLICA</t>
  </si>
  <si>
    <t>Cooperativa NORANDINO</t>
  </si>
  <si>
    <t>Originals Beans</t>
  </si>
  <si>
    <t>IGOs</t>
  </si>
  <si>
    <t>FAO</t>
  </si>
  <si>
    <t>Lead implementing agency with which close collaboration has been established, ensuring the alignment required to achieve the project's objectives.
Challenge: Maintaining the necessary level of coordination and communication to enhance the effectiveness of activity implementation.</t>
  </si>
  <si>
    <t>UICN</t>
  </si>
  <si>
    <t>Lead implementing agency with which close collaboration is ongoing, ensuring alignment necessary for the achievement of project objectives.
Challenge
To maintain the level of coordination and communication required for effective activity implementation.</t>
  </si>
  <si>
    <t>SEAFROST</t>
  </si>
  <si>
    <t>Strategic Partnership</t>
  </si>
  <si>
    <t>An agreement has been finalized to provide technical assistance for establishing a partnership with FORASAN (Regional Water Fund), with the aim of developing a restoration model based on “conservation rent.”
Expectation and challenge: To position this intervention as a reference model for other private companies operating within the project’s area of intervention.</t>
  </si>
  <si>
    <t>ARENA VERDE</t>
  </si>
  <si>
    <t>Agroindustrial company based in the Olmos Irrigation Valley, exporting blueberries, asparagus, and other crops.
Progress
It has a sustainability division with a dry forest restoration program in partnership with the Mórrope Peasant Community.
Joint restoration days have been carried out in various locations in the Lambayeque region.
Experience exchanges have taken place between beneficiary populations and Arena Verde’s technical restoration teams.
The company has been working on expanding a conservation-for-income model to involve other private sector actors.
Accompanied the PBS at the COP to showcase its restoration experience.
It is also a member of the PBS Advisory Committee.
Challenges
To maintain the company’s trust and ongoing coordinated collaboration.</t>
  </si>
  <si>
    <t>10. Gender Mainstreaming</t>
  </si>
  <si>
    <t>Information on Progress on Gender-responsive measures as documented at CEO Endorsement/Approval in the gender action plan or equivalent (when applicable) during this reporting period. (This section will be uploaded to the GEF Portal)</t>
  </si>
  <si>
    <t>Category</t>
  </si>
  <si>
    <t>Yes/No</t>
  </si>
  <si>
    <t xml:space="preserve">Briefly describe progress and results achieved during this reporting period. </t>
  </si>
  <si>
    <t>a. Closing gender gaps in access to and control overal natural resources</t>
  </si>
  <si>
    <t>A progressive and comprehensive strategy is being adopted to close gender gaps in the access to and control of natural resources. One of the main tools guiding these actions is the Gender Action Plan of the Dry Forest Project (GAP-DF), originally formulated in April 2021 as part of the project’s strategic management instruments.
As of 2025, the Project Management Unit (PMU) is updating and validating the plan with the aim of reviewing and adjusting the gender gaps identified across all project components. This update incorporates both an assessment of progress achieved and the revision of affirmative actions to strengthen the effective participation of women—particularly in rural areas—in the conservation, sustainable use, and governance of the dry forest.
In addition to the GAP-DF, the project is finalizing the update of cross-cutting documents addressing gender inequalities, including the Free, Prior and Informed Consent Plan with Peasant Communities, which ensures equitable participation of women and vulnerable groups. The project is also reinforcing instruments such as the Gender-Sensitive Grievance and Redress Mechanism, implementing affirmative actions across project components, and forging partnerships with regional governments to ensure the mainstreaming of the gender approach in territorial management.</t>
  </si>
  <si>
    <t>b. Improving women's participation and decision making</t>
  </si>
  <si>
    <t xml:space="preserve"> The project enhances women’s participation and decision-making through affirmative actions aimed at ensuring their active involvement. This approach is based on the classification of women as a vulnerable group, as outlined in the 2021 Gender Action Plan and its 2025 update. The plan identifies structural gender gaps and proposes targeted interventions grounded in a human rights and intercultural approach. Examples include the implementation of differentiated and adapted spaces that consider accessible schedules, culturally appropriate language, and participatory methodologies to ensure women’s voices are included in project planning and decision-making.
The Gender Mapping Work Plan also incorporates the use of interviews, focus groups, and tools such as the Equity Tree, which help to analyze women’s roles, responsibilities, and the barriers they face within their communities.
Additionally, the project has provided technical assistance and grants to women’s organizations in Playa Blanca and Mangamanguilla, strengthening their economic and organizational empowerment. These efforts are further supported through their participation in Farmer Field Schools (FFS), technical workshops, and productive fairs.
</t>
  </si>
  <si>
    <t>c. generating socio-economic benefits or services for women</t>
  </si>
  <si>
    <t>The Dry Forest Project generates socio-economic benefits for women through their active involvement in productive activities, particularly under Component 3. These initiatives include capacity building, technical assistance, access to resources, improved production practices, and participation in value chains.
•        Asociación Mujer Mar y Bosque in Playa Blanca is currently undergoing a diagnostic phase to design an ecotourism proposal and promote marine handicrafts linked to coastal and dry forest resources, emphasizing women’s leadership and sustainable use of local resources.
•       The AMCEBS Association in Salitral promotes sustainable practices related to the conservation and transformation of dry forest products.
•       Women have participated in regional (e.g., Farmer’s Day Fair in Piura on June 22) and national events (e.g., Biodiversity Fair in Pucallpa on May 24–25), increasing their visibility and income through the sale of value-added products derived from sustainable forest-based activities.</t>
  </si>
  <si>
    <t>Any other good practices on gender</t>
  </si>
  <si>
    <t>The Dry Forest Project has integrated communication strategies adapted with intercultural and gender-sensitive approaches, ensuring equal access to information, horizontal dialogue, and capacity building. Key good practices include: • Development of informational materials using accessible language tailored to local contexts; • Use of intergenerational participatory methodologies in restoration activities and social assessments; and • Coordination with public institutions to strengthen local capacities with a gender perspective and to mainstream this approach in territorial planning.</t>
  </si>
  <si>
    <t>11. Knowledge and Learning Activities</t>
  </si>
  <si>
    <t>Knowledge activities/products (when applicable), as outlined in Knowledge Management (and Learning) Approach approved at CEO Endorsement/Approval, during this reporting period. (This section will be uploaded to the GEF Portal)</t>
  </si>
  <si>
    <t>Knowledge management and Learning (KML):
Does the project have a KML strategy?</t>
  </si>
  <si>
    <t>If YES, what is the implementation progress? 
In your answer, please describe how the project is fostering knowledge sharing and learning among stakeholders at national and sub-national level.</t>
  </si>
  <si>
    <t xml:space="preserve">The project has reached an overall implementation progress of 15% in terms of deliverables, based on the following:
1. Support for the establishment of the Dry Forest Community of Practice (CoP): This initiative stems from the identification of stakeholders within peasant communities and associations where the Dry Forest Project (PBS) operates (from March 5, 2025). These stakeholders are expected to play a key role as knowledge brokers, engaging not only within their own communities but also linking with broader knowledge exchange platforms involving the private sector and academia. By the end of the PIR reporting period, the project had conducted seven interventions. The Dry Forest Community of Practice will be established based on recommendations from the Knowledge Audit, which emphasized the importance of facilitating the flow of tacit knowledge generated within communities toward other spaces. Given the central role of local communities and associations, the CoP will require the support of both internal and external actors linked to the PBS beneficiary communities or associations.
To date, the project has completed a mapping of key actors relevant to the CoPs in four communities: Tutumo, Salas, Manga Manguilla, and Playa Blanca. The integration of these community stakeholders and territorial agents will be progressive, recognizing that each community will reach readiness for tacit knowledge exchange at its own pace. In parallel, PBS will support the interconnection between these communities and other knowledge management platforms. In this regard, a link will be established between the Community of Practice and the knowledge generation and dissemination spaces associated with the project’s three other components.
With regard to the knowledge generated in the aforementioned communities, the PBS will prioritize:
- In Tutumo, knowledge about meliponiculture
- In Salas, knowledge about agroforestry
- In Manga Manguilla, knowledge about palo santo
- In Playa Blanca, knowledge about capriculture
2. In addition, the project has begun a systematization process that will allow for the identification of good practices and lessons learned from programs, projects, and initiatives in the dry forest. In this regard, the project prioritized the selection of these practices based on criteria of relevance, sustainability, innovation, replicability, validity, facilitation of public policy management, and an intercultural, gender, or intergenerational approach.
3. The project has undergone a knowledge audit, whose recommendations focus on facilitating the flow of tacit knowledge from the community or association to the outside world. Likewise, from a gender perspective, it recommends knowledge transfer based on the inclusion of teaching and training techniques that favor women's learning and that all staff, including technical assistants, are very aware of the need to create a learning environment where women feel safe to attend, ask questions, and receive support, even when they bring their children.
4. Development of a gender-sensitive communication strategy. In implementation. Design completed in September 2024; since October, it has been implemented with adjustments to reflect the reality of the communities involved.
5. First macro-regional meeting of institutional representatives of the SIAR and MINAM. The event provided a starting point (baseline) for the situation of SIARs at the regional level and defined a roadmap for closing gaps in public services. The event also featured a presentation on the knowledge management approach as a key factor in adding public value and making better evidence-based decisions at all levels of government. </t>
  </si>
  <si>
    <t xml:space="preserve"> If NO, how does the project identify, collect and document good practices? </t>
  </si>
  <si>
    <t xml:space="preserve">Please list good practices, including key-technical and/or institutional innovations, from the project thus far. </t>
  </si>
  <si>
    <t>1. Link knowledge management actions to the Project Advisory Committee as a key space for generating input and feedback on the project. This space also encourages the participation of knowledge-generating institutions. The PBS will share information and planned actions (communication actions, among others) with these institutions, promoting joint work.
2. The PBS works with MINAM on the process of strengthening regional and national environmental information systems. In addition, it seeks to ensure that these spaces take ownership of their role as knowledge managers. 
3. Systematize experiences that provide lessons learned from areas such as the sustainability of the dry forest ecosystem, water resource use, and innovation as a strategy for dry forest sustainability, among others. Systematization seeks to scale up lessons that are useful to decision-makers, while at the same time, together with the governance component, the systematized products can be scaled up through the spaces and platforms strengthened by this component.</t>
  </si>
  <si>
    <t>Communication strategy:
Does the project have a communication strategy?</t>
  </si>
  <si>
    <t xml:space="preserve"> Please provide a brief overview of the communications successes and challenges this fiscal year.</t>
  </si>
  <si>
    <t>The project has a gender-focused communication strategy and a communication plan. The strategy also has its own matrix of indicators, timetable, and budget, and responds to the needs of the project team "Sustainable management and restoration of the dry forest of the northern coast of Peru (Dry Forest)" project team to establish a roadmap that proposes and guides communication actions during the project implementation period, as well as to gather existing safeguards and incorporate cross-cutting approaches (gender, intercultural, intergenerational, and intersectional). 
Successes in the implementation of the Communication Strategy
1. Active participation of strategic partners (mainly regional governments, MINAM, Profonanpe, and SERNANP) during the presentation of the communication campaign. They provided relevant feedback with concrete suggestions to improve the focus of the message and its technical or cultural relevance. They showed openness to collaborative work.
2. Planning for effective community validation. Community actors show genuine interest in participating in the message and content validation process.
3. Alignment with local values and contexts. The final messages respect the local worldview, traditions, and forms of communication. Key symbolic or territorial elements that strengthen the sense of belonging were recognized.
4. Strengthening trust among actors. Validation will also be an opportunity to strengthen the relationship between the technical team and communities, reinforcing the idea that the communication plan is not external, but rather built with and for the territories.
Challenges
1. Limited participation of some partners. Some key actors did not attend or did not actively engage.
2. Difficulties in convening the community in dispersed or hard-to-reach areas.
4. Respecting and integrating the specific characteristics of the four intervention regions into the products planned within the communication plan is a major challenge, which may require some unplanned adjustments or rethinking.</t>
  </si>
  <si>
    <t xml:space="preserve">Human-interest story:
Please share a human-interest story from your project, focusing on how the project has helped to improve people's livelihoods while contributing to achieving the expected Global Environmental Benefits. Please indicate any Socio-economic Co-benefits that were generated by the project. Include at least one beneficiary quote and perspective, and please also include related photos and photo credits. </t>
  </si>
  <si>
    <t>The case of Asociacion Mujer, Mar y Bosque in Playa Blanca, Sechura, Piura
The Dry Forest Project contributed to the formalization of a women's association in the town of Playa Blanca in Sechura. The support consisted mainly of work to formalize the association and awareness-raising and training workshops for the organization's members. 
To this end, a methodology was implemented to draw on the knowledge and experience of the members on the issues to be addressed: formalization of an association, vision, mission, and objectives of an organization, minutes of the appointment of the board of directors, and statutes.
The association is now registered in the Public Registry. 
According to reports, the members proposed the following as their organizational mission:
Asociación Mujer, Mar y Bosque in Playa Blanca, Sechura, Piura is an organization of women who, through the production and marketing of agro-industrial products, dairy products, marine handicrafts, ecotourism services, and conservation of the forest and its biodiversity, improve the quality of life of their members and families.
Likewise, its Vision states the following:
Asociación Mujer, Mar y Bosque in Playa Blanca, Sechura, Piura is recognized in the local, regional, and national markets for its quality products and services that promote the sustainable development of Playa Blanca.
The association has set the following objectives: 
-    To promote the production and marketing of quality products and services. 
-    To train its members 
-    To promote the conservation and promotion of the Playa Blanca forest 
-    To improve the quality of life of its members and their families
The participants expressed their ideas on the key points of both the minutes of the appointment of the Board of Directors and the association's statutes.
Seventeen percent of the members belong to the young women segment, 50% to the adult segment, and 33% are senior women.
Going forward, the PBS will continue to strengthen: 
- Members' skills in writing meeting minutes for their association
- Capacities in business management, organizational, and leadership issues.
The project has also strengthened the skills of members in marketing handcrafted products, which has also strengthened the leadership of some of them.
The president of the Mujer, Mar y Bosque Association is Ms. Genara Coronado. The PBS has facilitated her participation in three events organized by the Ministry of the Environment, in exhibition and sales spaces:
- 2024:
Participation in the 5th Biodiversity Festival in Lima, with the aim of highlighting the fundamental role of biodiversity in people's well-being, food, health, and sustainable economic development in Peru. The festival is part of the activities for the "International Day for Biological Diversity," which is celebrated every May 22 to raise awareness about the importance of conserving our resources. Participated in the Dry Forest Project stand, with an exhibition and sale of goat products (yogurt).
- Year 2025: 
Participation in the MINAM 5K Eco Race, at the exhibition stand selling products such as cassava chips, plantain chips, and custard. 
Participation in the VI Biodiversity Festival in Ucayali.</t>
  </si>
  <si>
    <t>Please provide links to related website, social media account</t>
  </si>
  <si>
    <t>1.    LINKED PAGES AND WEBSITES
Profonanpe Website
-    https://profonanpe.org.pe/bosqueseco/
-    https://profonanpe.org.pe/proyectos/manejo-sostenible-y-restauracion-del-bosque-seco-de-la-costa-norte-del-peru-bosque-seco/
2.    SOCIAL NETWORKS
- Project presentation
https://www.linkedin.com/posts/profonanpe_cambioclimaertico-activity-7145745153784238080-ggOV/
- Contingency plan to take advantage of rainfall (Carousel - January 19)
https://www.instagram.com/profonanpe/p/C2SRM4nrtqZ/?img_index=1
- Sustainable marketing of palo santo (reel - February 9)
https://www.instagram.com/profonanpe/reel/C3IbgVdLmwe/
- First workshop for the restoration of the dry forest on the north coast of Peru (Reel - February 15). Participation of the FAO
https://www.instagram.com/profonanpe/reel/C3XuflnPlIl/
-  Diseases affecting carob trees (Reel - February 22)
https://www.instagram.com/p/C3pwCnUN5qe/
- International Day of Forests (Reel March 21)
https://www.instagram.com/p/C4yKZ3VMEQ8/
- Native bees (Reel - May 20)
https://www.instagram.com/profonanpe/reel/C7MXkR1pSdk/
- Participation in the biodiversity fair
https://www.instagram.com/profonanpe/reel/C7Zs0evR_Hb/ (Reel - May 25)
https://www.instagram.com/profonanpe/p/C7edVOHg2Dp/?img_index=10 
(Carousel - May 27)
https://www.linkedin.com/posts/profonanpe_bosqueseco-alimentos-calidad-activity-7210974960977113088-q2R4/ 
- Identification of quality products (Reel - June 4)
https://www.instagram.com/profonanpe/reel/C7y9sRHBgA9/
- Women's participation (Reel - June 24)
https://www.instagram.com/profonanpe/reel/C8md27qg7kD/
-    Participation in COP 16, Colombia
https://www.linkedin.com/posts/profonanpe_postales-de-per%C3%BA-en-cop16-activity-7258115669714419714-mOgq/
https://www.linkedin.com/posts/profonanpe_side-event-activity-7257002002654576640-LEUP/
-    Restoration of the dry forest
https://www.linkedin.com/posts/profonanpe_bosqueseco-bosqueseco-profonanpe-activity-7264616024388386817-Ge99/
-    World Soil Day (December 5)
https://www.instagram.com/profonanpe/p/DDNNwf8PEl1/?img_index=1
-    VIII COREFOR (Regional Forestry Congress)
https://www.facebook.com/share/p/15MEJtk7Kt/
https://www.linkedin.com/posts/profonanpe_bosqueseco-crisisclimaertica-profonanpe-activity-7272242124190846986-0-K9/
- International Day for the Protection of Spectacled Bears
https://www.instagram.com/profonanpe/p/DGWDYFsSrQ9/?img_index=1
-    Eco 5K Race
https://www.instagram.com/profonanpe/reel/DGbdOG9vTzV/
-    Lecture series "Together, let's save the carob tree"
https://www.facebook.com/drapiura/videos/sullana-fue-sede-del-inicio-del-ciclode-conferencias-juntos-salvemos-el-algarro/1271371687294217/?rdid=v7G3AkFTOowA0b2U
-    The Carob Tree: Resilient Heart of the Dry Forest
https://www.linkedin.com/posts/profonanpe_algarrobo-activity-7315353991834460162-55Wg/
-    The Algarrobo: resilient heart of the dry forest
https://www.instagram.com/p/DIMfjvXyGji/?utm_source=ig_web_copy_link&amp;amp;igsh=MzRlODBiNWFlZA%3D%3D
- Visit by the Director General of Biological Diversity of MINAM and National Director of the Dry Forest Project
https://www.facebook.com/story.php?story_fbid=975545884695444&amp;amp;id=100067201230268&amp;amp;rdid=0poJa7XP49ys3Els#
-    MINAM restores dry forests with active participation of local communities
https://www.gob.pe/institucion/minam/noticias/1146559-lambayeque-minam-restaura-bosques-secos-con-participacion-activa-de-comunidades-locales
-    Promoting sustainable management of dry forests
https://x.com/MinamPeru/status/1912990703258575044?t=MOBUA7yeJYfx6ZW1ctZtrA&amp;amp;s=08
-    Conservation is also an opportunity for community development
https://www.facebook.com/Profonanpe/posts/pfbid03QaVmb68ufMn8i3sh4M7cgNCMcGXkAs9UUi9BeLU75E2R9miEXRn5dCJSKR8mod9l
https://www.linkedin.com/posts/profonanpe_profonanpe-bosqueseco-minam-activity-7320423637205823489-pfxF?utm_source=share&amp;amp;utm_medium=member_desktop&amp;amp;rcm=ACoAAA5IYDcBJxhpw0U1jd2Sx55DZu5o0Z5f8uc
- Let's preserve the Northwest Amotapes Mangroves Biosphere Reserve together
https://www.instagram.com/profonanpe/reel/DJCkSR-MTIU/
https://www.facebook.com/watch/?v=1260267972381613
-    We promote the breeding of native bees
https://www.facebook.com/Profonanpe/posts/pfbid02t6mSAHwf23Mnh1P7FM2RNXQ3Gr1pMQCijRapwEWxCZtKguymhKAH9yu7YXe4rYwsl</t>
  </si>
  <si>
    <t xml:space="preserve">Please provide a list of publications, leaflets, video materials, newsletters, or other communications assets published on the web, if any. </t>
  </si>
  <si>
    <t>1.    MATERIAL DESIGNED, PRINTED, AND/OR PUBLISHED
Communications Plan
-    https://drive.google.com/file/d/156I7K0FZReVE0ZAavGhkmeDKcifLVq9g/view?usp=drive_link
Brand Manual
-    https://drive.google.com/file/d/1ZQ2sxEy1L6vjkV0DY9mI2BdYBCKIYUop/view?usp=sharing
Poster 
-    https://drive.google.com/file/d/19lLM8G46mvlG3LkkKA84sYxUvn5AH-3I/view?usp=drive_link
2.    MERCHANDISING
Institutional roller screen
-https://drive.google.com/file/d/1z5eGo8gtO8LCCu8qqhdMikLKUMZc20ag/view?usp=drive_link
Roller screen on the fauna of the Dry Forest
- Spectacled bear: https://drive.google.com/file/d/1KufNzMehE05ns9NJNYqm6g-vUD31U7jX/view?usp=drive_link
-    White-winged guan: https://drive.google.com/file/d/1ztDW7V3YgxD2k5Xa3LypBEdGseFD0Epc/view?usp=drive_link
- White-tailed deer: https://drive.google.com/file/d/1xZG0a29CnhEvPaMbFNuMjYRJyTz-rDxW/view?usp=drive_link
- Coastal fox: https://drive.google.com/file/d/11H6YMMZ-F7HvtM8Xm4-P32L0F8oQzgEi/view?usp=drive_link
Stationery
-    Ballpoint pen: https://drive.google.com/file/d/1V1HDoUQwpoCYtM1g1GIh29OrrXvGh8bu/view?usp=drive_link
-    Ballpoint pen: https://drive.google.com/file/d/1ZPdFjUo5JTcHObFCMSXzrN-4ASbJhuA5/view?usp=drive_link
- Notebook: https://drive.google.com/file/d/1UpBlLjv_KNT5Ahwj7aolsYJus00duUBX/view?usp=drive_link
- Acrylic QR: https://drive.google.com/file/d/19ofXvG7UIGNHdWm08a3rHBnUcqg9mNZJ/view?usp=drive_link
Clothing
- Polo shirt: https://drive.google.com/file/d/1WqdeVRmjIAYeWHVHwxAR5vssNJA9bmdv/view?usp=drive_link
-    Shirt: https://drive.google.com/file/d/102P19HPMt9m87I1glRSS_GqPY74YkDSR/view?usp=drive_link
-    Bag: https://drive.google.com/file/d/1dqN_a0roCQiA1xx4y7ojJhDAaCGSqCcP/view?usp=drive_link
- Cap: https://drive.google.com/file/d/1_STJ5-8SzQKcQehBG8FCaRbGl-KRI_iT/view?usp=drive_link
- Apron: https://drive.google.com/file/d/1B608EOPTLy8s8fWA9B2Y9481Ak3h0A2p/view?usp=drive_link
Modules to promote the project
-    https://drive.google.com/file/d/1FF8clivzoU32sNb-2cCdtQKY6ortiAa2/view?usp=drive_link
-    https://drive.google.com/file/d/1qxLILuzcuWRdPnigQAYELYJ9lzAfCndx/view?usp=drive_link
3.    INFORMATIVE NOTES
https://profonanpe.org.pe/promueven-el-desarrollo-de-proyectos-de-inversion-publica-con-enfoque-en-el-bosque-seco/
- (April 2025) Sustainable practices and food security
https://profonanpe.org.pe/proyecto-bosque-seco-avanza-en-lambayeque/
- (Dec 2024) Co-organization of COREFOR
https://profonanpe.org.pe/viii-corefor-la-urgencia-de-conservar-los-bosques-secos-de-la-costa-norte-del-peru/
- (April 2025) Inter-institutional coordination - visit by Deputy Minister Raquel Soto
https://profonanpe.org.pe/articulacion-interinstitucional-para-la-conservacion-del-bosque-seco/
- (Apr 2025) El Algarrobo: ancestral guardian of the dry forest
https://profonanpe.org.pe/el-algarrobo-guardian-ancestral-del-bosque-seco/
4.    EVENTS
- COP 16. On October 31, 2024, a side event was organized at the Peru Pavilion, where the importance of dry forests and the positive experiences that have been had in restoration processes led by the private sector and local communities over the last 20 years were shared. Sergio Lazo and Patricia Medina participated on behalf of the project.
- National Symposium on the Conservation of the White-winged Woodpecker, organized by the Ministry of the Environment on November 6, 2024, in Piura. Patricia Medina, Connectivity and Restoration Coordinator, participated in this event, highlighting the importance of the species and emphasizing the project's goal of establishing restoration and production pilot projects in collaboration with rural communities and local institutions.
- VIII Regional Forestry Congress (COREFOR), organized by the Regional Government of Lambayeque and the Northern Forests Macroregional Platform, in coordination with the Dry Forest Project. This event brought together representatives from the regions of Tumbes, Piura, Lambayeque, Cajamarca, and La Libertad from December 5 to 7, 2024, to strengthen alliances for the recovery of the dry forest.
- Conference series "Together, let's save the carob tree," organized by the Regional Technical Committee on Carob Trees, from March 10 to 14, 2025, in the provinces of Sullana, Morropón, and Piura, in the Piura Region. During this event, there were opportunities to disseminate the scope of the project and promote home tests to recognize adulteration of dry forest products.
- First National Meeting of Regional Environmental Managers, organized by the Ministry of the Environment in coordination with the National Assembly of Regional Governments and the Regional Government of Arequipa, held from May 15 to 17, 2025, with the aim of strengthening biodiversity management at the national level by promoting effective coordination between the central government and regional governments.
- Building the New Forest Economy: Connecting Governments, People, and Opportunities, the 15th Annual Meeting of the Governors' Climate and Forests Task Force (GFC), organized by Governor Gladson de Lima Cameli, was held in Rio Branco, Acre, Brazil, from May 19 to 23, 2025.
- VI Biodiversity Festival, organized by the Ministry of the Environment on May 24 and 25, 2025, on Yarinacocha Boulevard, Pucallpa, Ucayali. This event featured a stand to disseminate information about the project and promote two local producers, beneficiaries of Playa Blanca and Manga Manguilla, who had the opportunity to market and promote their products.</t>
  </si>
  <si>
    <t>Please indicate the Communication and/or knowledge management focal point's name and contact details.</t>
  </si>
  <si>
    <t>UGP Dry Forest
Knowledge Management Focal Point: María del Carmen Vargas Mundaca (mvargas@profonanpe.org.pe)
Communication focal point: Elizabeth García (egarcia@profonanpe.org.pe)</t>
  </si>
  <si>
    <t xml:space="preserve">12. Indigenous Peoples and Local Communites Involvement </t>
  </si>
  <si>
    <t>Are Indigenous Peoples and local communities involved in the project (as per the approved Project Document)? If yes, please briefly explain.</t>
  </si>
  <si>
    <t>If applicable, please describe the process and current status of on-going/completed, legitimate consultations to obtain Free, Prior and Informed Consent (FPIC) with the indigenous communities. 
Do indigenous peoples and/or local communities have an active partcipation in the project activities? If yes, briefly describe how.
Since March 2025, the Dry Forest Project has been implementing the Process of Free, Prior and Informed Consent (FPIC), Participation and Commitments with Peasant Communities, in alignment with the principles of FPIC and in accordance with the General Law of Peasant Communities. The aim is to ensure effective, informed, and culturally appropriate participation of local communities in project decision-making. The process is currently in its final phase, concluding interviews with key stakeholders, which will enable the validation and finalization of the consent protocol. A key input has been the development of a Socio-Organizational Diagnosis, which characterizes the organizational structures, governance systems, and community dynamics of the involved peasant communities. This diagnosis was validated through participatory meetings with local stakeholders. Additionally, a stakeholder mapping exercise was carried out. The identification and characterization of 152 actors across the four project regions has been completed, including: 50 government institutions, 10 academic institutions, 12 non-governmental organizations (NGOs), 47 productive organizations, 25 peasant communities, and 8 private companies. The process is currently in the survey implementation phase, which will help assess the level of engagement among these stakeholders and their degree of connection with project activities.</t>
  </si>
  <si>
    <t>13. Co-Financing Table</t>
  </si>
  <si>
    <t>Sources of Co-financing</t>
  </si>
  <si>
    <t>Name of Co-financer</t>
  </si>
  <si>
    <t>Type of Co-financing</t>
  </si>
  <si>
    <t>Amount Confirmed at CEO endorsement/approval (in USD)</t>
  </si>
  <si>
    <t>Actual Amount Materialized at 30 June 2025 (in USD)</t>
  </si>
  <si>
    <t>In kind</t>
  </si>
  <si>
    <t>Ministry of Environment (SERNANP)</t>
  </si>
  <si>
    <t>Ministry of Agrarian Development and Irrigation (MIDAGRI)</t>
  </si>
  <si>
    <t>Private Sector</t>
  </si>
  <si>
    <t>Arena Verde</t>
  </si>
  <si>
    <t>GEF Agency</t>
  </si>
  <si>
    <t>Civil Society Organization</t>
  </si>
  <si>
    <t>Promoción de la Agroindustria de la Asociacion Civil de Piura “CITEagro Piura”</t>
  </si>
  <si>
    <t>ENERGÍA EÓLICA S.A.</t>
  </si>
  <si>
    <t>Cooperativa Agraria NORANDINO</t>
  </si>
  <si>
    <t>Others</t>
  </si>
  <si>
    <t>Universidad de Piura</t>
  </si>
  <si>
    <t>In-kind</t>
  </si>
  <si>
    <t>Total</t>
  </si>
  <si>
    <t xml:space="preserve">Please explain any significant changes in project co-financing since CEO Endorsement/Approval, or differences between the pledged and materialized co-financing amounts. </t>
  </si>
  <si>
    <t>GEF CoFinancing Guidelines 2018</t>
  </si>
  <si>
    <t>14. Geo Location Information</t>
  </si>
  <si>
    <t xml:space="preserve">This section should be completed ONLY by projects with 1st PIR and in case the geographic coverage of project activities has changed since last reporting period.
This information is required by GEF Secretariat in GEF Portal
</t>
  </si>
  <si>
    <t xml:space="preserve">Are there any changes in the geographic coverage of the project activities since the last PIR report? </t>
  </si>
  <si>
    <t>Location Name</t>
  </si>
  <si>
    <t>Latitude</t>
  </si>
  <si>
    <t>Longitude</t>
  </si>
  <si>
    <t>Geo Name ID</t>
  </si>
  <si>
    <t>Location &amp; Activity Description*</t>
  </si>
  <si>
    <t>Northwestern Amotapes–Mangroves Biosphere Reserve</t>
  </si>
  <si>
    <t>Cerros de Amotape National Park, Peru (geonames.org)</t>
  </si>
  <si>
    <t>Tumbes and Piura.
Proposed conservation methods; certification brands</t>
  </si>
  <si>
    <t>Coastal Lowland and Lower Piura Forest</t>
  </si>
  <si>
    <t>Illescas, Sechura, Piura</t>
  </si>
  <si>
    <t>Sechura, Piura. Master Plan Update Process as of 2024.</t>
  </si>
  <si>
    <t>Chulucanas–Tambogrande Lowland Forest</t>
  </si>
  <si>
    <t>Chulucanas - Tambogrande Corridor</t>
  </si>
  <si>
    <t>Morropón and Piura. Potential OMEC Proposals in 5,000 Hectares</t>
  </si>
  <si>
    <t>Cascajal–Olmos Lowland Forest with Hilltop Relicts</t>
  </si>
  <si>
    <t>Cascajal - Olmos Corridor</t>
  </si>
  <si>
    <t>Olmos, Lambayeque and Cascajal, Piura.
Cascajal–Olmos Lowland Forest Corridor with relict patches on hills. Protected Natural Area surface = 7,272 ha, potential proposals on 5,000 ha</t>
  </si>
  <si>
    <t>Northern Hill Dry Forests</t>
  </si>
  <si>
    <t>Salitral Huarmaca RCA</t>
  </si>
  <si>
    <t>Morropón, Piura
Public Investment Projects</t>
  </si>
  <si>
    <t>Southern Hill Dry Forests</t>
  </si>
  <si>
    <t>Salas</t>
  </si>
  <si>
    <t>Lambayeque</t>
  </si>
  <si>
    <t>Bosque Cañoncillo PCA</t>
  </si>
  <si>
    <t>San José</t>
  </si>
  <si>
    <t>La Libertad</t>
  </si>
  <si>
    <t>Yacila de Zamba PCA</t>
  </si>
  <si>
    <t>Paimas, Ayabaca, Piura</t>
  </si>
  <si>
    <t>Annex. Monitoring Area-based GEF Core Indicator Commitments and Progress with FERM</t>
  </si>
  <si>
    <t>The Framework for Ecosystem Restoration Monitoring (FERM), developed by FAO, is the official monitoring platform for tracking global progress and disseminating good practices for the UN Decade of Ecosystem Restoration. The FERM can serve as an integrated GIS-based platform, providing GEF staff and all relevant stakeholders the chance to display the progress of committed versus achieved land under restoration or under improved management for conservation and sustainable use, along with clear results such as the percentage of project achievement. Having a common tracking and monitoring platform allows users to comprehensively assess and report on project progress. A user-friendly dashboard showcasing project results gives stakeholders a clear understanding of the extent to which project targets have been achieved. Projects with area-based GEF Core Indicators (GEF Core Indicators 1-5 and LDCF Core Indicator 2) are encouraged to register in the FERM platform.</t>
  </si>
  <si>
    <t>Useful links:</t>
  </si>
  <si>
    <t>• FERM website</t>
  </si>
  <si>
    <t>• FERM User Guide (PDF)</t>
  </si>
  <si>
    <t>• FERM YouTube channel</t>
  </si>
  <si>
    <t>• Email Carmen Morales</t>
  </si>
  <si>
    <t>26 It also supports countries in reporting areas under restoration for the Kunming-Montreal GBF Target 2 (areas under restoration) for which FAO is the custodian agency.</t>
  </si>
  <si>
    <t>ongoing</t>
  </si>
  <si>
    <t>Latin America and the Caribbean (RLC)</t>
  </si>
  <si>
    <t>Multifocal Area, Biodiversity, Land Degradation</t>
  </si>
  <si>
    <t>n/a</t>
  </si>
  <si>
    <t>For the reporting period, the 2024 METT assessment yielded the following results for the protected areas listed below, including variations with respect to the baseline:
PAs – (METT2024, Percentage Variation (%))
(01) Tumbes National Reserve – NR (54.76, -15.75%)
(02) Cerros de Amotape National Park – NP (66.67, -9.90%)
(03) El Angolo Game Reserve (76.67, +5.03%)
(04) Bosque de Pomac Historical Sanctuary – HS (84.95, +8.91%)
(05) Illescas National Reserve – NR (69.79, +132.63%)
(06) Laquipampa Wildlife Refuge – WR (67.65, +4.08%)
Regarding the Illescas Reserved Zone, SERNANP indicates that the baseline assessment was carried out at the beginning of the protected area’s formalization process and resulted in very low values.
It is important to note that the METT assessment is carried out by SERNANP, Tumbes National Reserve, and Cerros de Amotape National Park; the most significant negative variations in the METT scores are due to factors entirely external to the Dry Forest Project, such as:
(01) The two areas that show a negative variation are under a Private Management Contract between SERNANP and AIDER.
(02) The methodology applied for the METT Assessment in these two protected areas is differentiated.</t>
  </si>
  <si>
    <r>
      <t xml:space="preserve">A total of 114,490 hectares of Protected Areas have completed or are in the process of developing and/or updating their management instruments, as detailed below:
</t>
    </r>
    <r>
      <rPr>
        <b/>
        <sz val="9"/>
        <rFont val="Arial"/>
        <family val="2"/>
      </rPr>
      <t xml:space="preserve">
</t>
    </r>
    <r>
      <rPr>
        <sz val="9"/>
        <rFont val="Arial"/>
        <family val="2"/>
      </rPr>
      <t xml:space="preserve">- </t>
    </r>
    <r>
      <rPr>
        <b/>
        <sz val="9"/>
        <rFont val="Arial"/>
        <family val="2"/>
      </rPr>
      <t>Master Plans approved by official resolution:</t>
    </r>
    <r>
      <rPr>
        <sz val="9"/>
        <rFont val="Arial"/>
        <family val="2"/>
      </rPr>
      <t xml:space="preserve"> (1) Angostura – Faical RCA, (2)  Illescas NR, and (3)  Laquipampa RVS (54,578 ha).</t>
    </r>
    <r>
      <rPr>
        <b/>
        <sz val="9"/>
        <rFont val="Arial"/>
        <family val="2"/>
      </rPr>
      <t xml:space="preserve">
- Master Plans completed:</t>
    </r>
    <r>
      <rPr>
        <sz val="9"/>
        <rFont val="Arial"/>
        <family val="2"/>
      </rPr>
      <t xml:space="preserve"> (4) Bosque de Pómac HS and (5) Huacrupe – La Calera RCA (13,159 ha).
</t>
    </r>
    <r>
      <rPr>
        <b/>
        <sz val="9"/>
        <rFont val="Arial"/>
        <family val="2"/>
      </rPr>
      <t>- Master Plans under development:</t>
    </r>
    <r>
      <rPr>
        <sz val="9"/>
        <rFont val="Arial"/>
        <family val="2"/>
      </rPr>
      <t xml:space="preserve"> (6) Salitral Huarmaca RCA (28,812 ha).
</t>
    </r>
    <r>
      <rPr>
        <b/>
        <sz val="9"/>
        <rFont val="Arial"/>
        <family val="2"/>
      </rPr>
      <t>- Management Plans under development:</t>
    </r>
    <r>
      <rPr>
        <sz val="9"/>
        <rFont val="Arial"/>
        <family val="2"/>
      </rPr>
      <t xml:space="preserve"> (7) Piedra del Toro ECA, (8) Estuario de Virrilá ECA, (9) RAMSAR Site Manglares de San Pedro (17,941 ha).
These management instruments contribute to improved practices for conservation and sustainable use. However, the project foresees the implementation of additional actions or tools to report progress in terms of area (hectares).
To calculate progress, the advancement of management instruments has been considered (including Master Plans, technical data sheets, Resource Management Plans, Capacity Building Plans, and mechanisms or instruments for financial sustainability), with a weighting applied based on the importance of each instrument in enhancing the management of the Protected Natural Area. </t>
    </r>
  </si>
  <si>
    <r>
      <t xml:space="preserve">The NPA’s METT GEF tool increases at least </t>
    </r>
    <r>
      <rPr>
        <b/>
        <sz val="9"/>
        <rFont val="Arial"/>
        <family val="2"/>
      </rPr>
      <t xml:space="preserve">5% </t>
    </r>
    <r>
      <rPr>
        <sz val="9"/>
        <rFont val="Arial"/>
        <family val="2"/>
      </rPr>
      <t>of its baseline</t>
    </r>
  </si>
  <si>
    <r>
      <t xml:space="preserve">Improvement in management by at least </t>
    </r>
    <r>
      <rPr>
        <b/>
        <sz val="9"/>
        <rFont val="Arial"/>
        <family val="2"/>
      </rPr>
      <t>10%</t>
    </r>
    <r>
      <rPr>
        <sz val="9"/>
        <rFont val="Arial"/>
        <family val="2"/>
      </rPr>
      <t xml:space="preserve"> according to the METT GEF in relation to the implementation of integrated land management based on NPAs and landscape connectivity.</t>
    </r>
  </si>
  <si>
    <r>
      <rPr>
        <b/>
        <sz val="9"/>
        <rFont val="Arial"/>
        <family val="2"/>
      </rPr>
      <t xml:space="preserve">The project reports 586.80 hectares </t>
    </r>
    <r>
      <rPr>
        <sz val="9"/>
        <rFont val="Arial"/>
        <family val="2"/>
      </rPr>
      <t xml:space="preserve">under </t>
    </r>
    <r>
      <rPr>
        <u/>
        <sz val="9"/>
        <rFont val="Arial"/>
        <family val="2"/>
      </rPr>
      <t>active restoration</t>
    </r>
    <r>
      <rPr>
        <sz val="9"/>
        <rFont val="Arial"/>
        <family val="2"/>
      </rPr>
      <t xml:space="preserve"> across nine (09) sites: 3 in Tumbes, 3 in Piura, and 3 in Lambayeque.</t>
    </r>
    <r>
      <rPr>
        <b/>
        <sz val="9"/>
        <rFont val="Arial"/>
        <family val="2"/>
      </rPr>
      <t xml:space="preserve">
</t>
    </r>
    <r>
      <rPr>
        <sz val="9"/>
        <rFont val="Arial"/>
        <family val="2"/>
      </rPr>
      <t xml:space="preserve">The applied intervention methodology involved two main phases:
i) Site assessment (in comparison to a reference forest), and
ii) Establishment of the restoration baseline for each site.
As a result, two applicable restoration systems were identified:
(a) Nature-based Solutions (NbS): Establishment of forest nurseries and field reforestation </t>
    </r>
    <r>
      <rPr>
        <b/>
        <sz val="9"/>
        <rFont val="Arial"/>
        <family val="2"/>
      </rPr>
      <t>(383.80 ha).</t>
    </r>
    <r>
      <rPr>
        <sz val="9"/>
        <rFont val="Arial"/>
        <family val="2"/>
      </rPr>
      <t xml:space="preserve">
(b) Assisted Natural Regeneration (ANR): Installation of posts and fencing in identified areas, along with a monitoring process </t>
    </r>
    <r>
      <rPr>
        <b/>
        <sz val="9"/>
        <rFont val="Arial"/>
        <family val="2"/>
      </rPr>
      <t>(203 ha).</t>
    </r>
    <r>
      <rPr>
        <sz val="9"/>
        <rFont val="Arial"/>
        <family val="2"/>
      </rPr>
      <t xml:space="preserve">
</t>
    </r>
    <r>
      <rPr>
        <b/>
        <sz val="9"/>
        <rFont val="Arial"/>
        <family val="2"/>
      </rPr>
      <t xml:space="preserve">
Additionally, 340 hectares </t>
    </r>
    <r>
      <rPr>
        <sz val="9"/>
        <rFont val="Arial"/>
        <family val="2"/>
      </rPr>
      <t xml:space="preserve">across five (05) sites have been </t>
    </r>
    <r>
      <rPr>
        <u/>
        <sz val="9"/>
        <rFont val="Arial"/>
        <family val="2"/>
      </rPr>
      <t>identified for future restoration</t>
    </r>
    <r>
      <rPr>
        <sz val="9"/>
        <rFont val="Arial"/>
        <family val="2"/>
      </rPr>
      <t xml:space="preserve"> activities (4 in Piura and 1 in Lambayeque), where baseline measurements are currently being conducted and reference forests are being established.</t>
    </r>
  </si>
  <si>
    <r>
      <rPr>
        <b/>
        <sz val="9"/>
        <rFont val="Arial"/>
        <family val="2"/>
      </rPr>
      <t xml:space="preserve">A total of 500 hectares </t>
    </r>
    <r>
      <rPr>
        <sz val="9"/>
        <rFont val="Arial"/>
        <family val="2"/>
      </rPr>
      <t xml:space="preserve">are reported as having </t>
    </r>
    <r>
      <rPr>
        <u/>
        <sz val="9"/>
        <rFont val="Arial"/>
        <family val="2"/>
      </rPr>
      <t>advanced landscape</t>
    </r>
    <r>
      <rPr>
        <sz val="9"/>
        <rFont val="Arial"/>
        <family val="2"/>
      </rPr>
      <t xml:space="preserve"> management practices in the following sites:</t>
    </r>
    <r>
      <rPr>
        <b/>
        <sz val="9"/>
        <rFont val="Arial"/>
        <family val="2"/>
      </rPr>
      <t xml:space="preserve">
(01) Tutumo (Tumbes). </t>
    </r>
    <r>
      <rPr>
        <sz val="9"/>
        <rFont val="Arial"/>
        <family val="2"/>
      </rPr>
      <t xml:space="preserve">Value chain: Meliponiculture (Tutumo: 300 ha – Angostura: 200 ha). Local producers, with support from the project, are improving management practices for native stingless bees (Meliponas), while preserving the landscape and its biodiversity.
</t>
    </r>
    <r>
      <rPr>
        <b/>
        <sz val="9"/>
        <rFont val="Arial"/>
        <family val="2"/>
      </rPr>
      <t xml:space="preserve">In addition, 780 hectares are reported </t>
    </r>
    <r>
      <rPr>
        <sz val="9"/>
        <rFont val="Arial"/>
        <family val="2"/>
      </rPr>
      <t>as having initiated processes for improved landscape management in the following sites</t>
    </r>
    <r>
      <rPr>
        <b/>
        <sz val="9"/>
        <rFont val="Arial"/>
        <family val="2"/>
      </rPr>
      <t>:
(02) Playa Blanca (Piura).</t>
    </r>
    <r>
      <rPr>
        <sz val="9"/>
        <rFont val="Arial"/>
        <family val="2"/>
      </rPr>
      <t xml:space="preserve"> Value chain: Ecotourism (100 ha)
</t>
    </r>
    <r>
      <rPr>
        <b/>
        <sz val="9"/>
        <rFont val="Arial"/>
        <family val="2"/>
      </rPr>
      <t>(03) Mangamanguilla (Piura).</t>
    </r>
    <r>
      <rPr>
        <sz val="9"/>
        <rFont val="Arial"/>
        <family val="2"/>
      </rPr>
      <t xml:space="preserve"> Value chain: Agroforestry – Palo Santo (80 ha)
</t>
    </r>
    <r>
      <rPr>
        <b/>
        <sz val="9"/>
        <rFont val="Arial"/>
        <family val="2"/>
      </rPr>
      <t>(04) El Banco – Salas (Lambayeque).</t>
    </r>
    <r>
      <rPr>
        <sz val="9"/>
        <rFont val="Arial"/>
        <family val="2"/>
      </rPr>
      <t xml:space="preserve"> Value chain: Agroforestry – Tara (300 ha)
</t>
    </r>
    <r>
      <rPr>
        <b/>
        <sz val="9"/>
        <rFont val="Arial"/>
        <family val="2"/>
      </rPr>
      <t xml:space="preserve">(05) La Otra Banda – Zaña (Lambayeque). </t>
    </r>
    <r>
      <rPr>
        <sz val="9"/>
        <rFont val="Arial"/>
        <family val="2"/>
      </rPr>
      <t xml:space="preserve">Value chain: Ecotourism (300 ha)
</t>
    </r>
  </si>
  <si>
    <r>
      <t xml:space="preserve">
</t>
    </r>
    <r>
      <rPr>
        <b/>
        <sz val="9"/>
        <rFont val="Arial"/>
        <family val="2"/>
      </rPr>
      <t xml:space="preserve">A total of 700 hectares </t>
    </r>
    <r>
      <rPr>
        <sz val="9"/>
        <rFont val="Arial"/>
        <family val="2"/>
      </rPr>
      <t xml:space="preserve">are reported to be in an </t>
    </r>
    <r>
      <rPr>
        <u/>
        <sz val="9"/>
        <rFont val="Arial"/>
        <family val="2"/>
      </rPr>
      <t>advanced stage of Sustainable Management within livestock production systems</t>
    </r>
    <r>
      <rPr>
        <sz val="9"/>
        <rFont val="Arial"/>
        <family val="2"/>
      </rPr>
      <t>, in the following sites:</t>
    </r>
    <r>
      <rPr>
        <b/>
        <sz val="9"/>
        <rFont val="Arial"/>
        <family val="2"/>
      </rPr>
      <t xml:space="preserve">
</t>
    </r>
    <r>
      <rPr>
        <sz val="9"/>
        <rFont val="Arial"/>
        <family val="2"/>
      </rPr>
      <t>(01) Cañas Peasant Community – Marcavelica (Piura): 500 ha
(02) La Otra Banda – Zaña (Lambayeque): 200 ha</t>
    </r>
    <r>
      <rPr>
        <b/>
        <sz val="9"/>
        <rFont val="Arial"/>
        <family val="2"/>
      </rPr>
      <t xml:space="preserve">
</t>
    </r>
    <r>
      <rPr>
        <sz val="9"/>
        <rFont val="Arial"/>
        <family val="2"/>
      </rPr>
      <t xml:space="preserve">In these areas, Farmer Field Schools (FFS) and goat production modules have been implemented, with strong participatory involvement from local producers.
</t>
    </r>
    <r>
      <rPr>
        <b/>
        <sz val="9"/>
        <rFont val="Arial"/>
        <family val="2"/>
      </rPr>
      <t xml:space="preserve">
Additionally, 949 hectares </t>
    </r>
    <r>
      <rPr>
        <sz val="9"/>
        <rFont val="Arial"/>
        <family val="2"/>
      </rPr>
      <t xml:space="preserve">are in the </t>
    </r>
    <r>
      <rPr>
        <u/>
        <sz val="9"/>
        <rFont val="Arial"/>
        <family val="2"/>
      </rPr>
      <t>initial stages</t>
    </r>
    <r>
      <rPr>
        <sz val="9"/>
        <rFont val="Arial"/>
        <family val="2"/>
      </rPr>
      <t xml:space="preserve"> of sustainable management processes within livestock production systems, in the following sites:</t>
    </r>
    <r>
      <rPr>
        <b/>
        <sz val="9"/>
        <rFont val="Arial"/>
        <family val="2"/>
      </rPr>
      <t xml:space="preserve">
</t>
    </r>
    <r>
      <rPr>
        <sz val="9"/>
        <rFont val="Arial"/>
        <family val="2"/>
      </rPr>
      <t xml:space="preserve">(03) Playa Blanca – Sechura (Piura): 524 ha
(04) La Rita / Casaraná – Chulucanas (Piura): 425 ha
</t>
    </r>
  </si>
  <si>
    <r>
      <t xml:space="preserve">A total of </t>
    </r>
    <r>
      <rPr>
        <u/>
        <sz val="9"/>
        <rFont val="Arial"/>
        <family val="2"/>
      </rPr>
      <t>10,760 hectares</t>
    </r>
    <r>
      <rPr>
        <sz val="9"/>
        <rFont val="Arial"/>
        <family val="2"/>
      </rPr>
      <t xml:space="preserve"> are currently under forest conservation processes, with avoided deforestation, through Territorial Conservation Agreements (TCAs) signed with producer organizations that make use of and benefit from the forest.
Each TCA is the result of a prior awareness-raising and training process on forest conservation, and establishes the following measures:
(a) Support and strengthen community-based monitoring and control systems;
(b) Strengthen deforestation-free value chains, such as goat farming, beekeeping, ecotourism, and agroforestry..
 In the past 12 months, the following agreements have been signed:
(01) Playa Blanca – Sechura – Piura: 1,758 ha of open dry forest on lowland plains
(02) La Rita / Casaraná – Chulucanas – Piura: 2,130 ha of semi-open dry forest on lowland plains
(03) Mangamanguilla – Salitral – Piura: 120 ha of dry hill forest
(04) San Felipe de Cañas Peasant Community – Marcavelica – Piura: 2,500 ha of lowland dry forest
(05) El Banco – Salas Peasant Community – Lambayeque: 2,300 ha of dry hill forest
(06) La Otra Banda – Zaña – Chiclayo – Lambayeque: 1,950 ha of dry hill forest.</t>
    </r>
  </si>
  <si>
    <t>1st PIR</t>
  </si>
  <si>
    <t>Recipient Country Government</t>
  </si>
  <si>
    <t>Grant</t>
  </si>
  <si>
    <t>Yunkawasi</t>
  </si>
  <si>
    <t>Original Beans</t>
  </si>
  <si>
    <t>IUCN</t>
  </si>
  <si>
    <t>Lorenzo Campos Aguirre</t>
  </si>
  <si>
    <t>lorenzo.camposaguirre@fao.org</t>
  </si>
  <si>
    <t>During the reporting period, the risks identified in 2024 have remained constant, with the exception of COVID-19 risk, which no longer represents a risk for project execution. IN addition, the "Increase in the number of meetings and reports from the project's governance, which reduces the man-hours required for project operations," has been identified with a moderate risk rating; Therefore, the Project's Management Unit (PMU), considers the overall project risk rating to be MODERATE</t>
  </si>
  <si>
    <t>FAO: 1,954,652.1
IUCN: 733,050.98</t>
  </si>
  <si>
    <t>The graph indicates that 51.56% of the total project duration has elapsed, based on the original timeline (from Q4 2022 to the projected closing date). However, it is important to clarify that the actual operational start of the project was in March 2024, meaning that the effective implementation time has been considerably shorter than the timeline indicator suggests. This discrepancy partly explains the observed gap between elapsed time and cumulative progress toward results (21.65%), as well as the disbursement rate (23.14%).
Despite this situation, the Project Management Unit (PMU) maintains a positive outlook regarding the achievement of the majority of strategic objectives. All actions are currently underway, and efforts are being intensified to meet the project targets within the remaining timeframe. A direct correlation between disbursements and technical progress has been identified, reinforcing the need to accelerate allocation processes and ensure efficient use of available resources.
Additionally, it is important to note that the project was formulated during the COVID-19 pandemic, a period marked by high uncertainty and limited field information, which led to inaccurate estimates—particularly concerning budget allocations for travel, per diems, and operational costs. This has required additional efforts to enable a comprehensive and effective operation.
Finally, it is worth emphasizing that the project is being implemented in a broad and diverse territory, adding further complexity to the execution process. Nevertheless, the team remains strongly committed to a technically sound and operationally efficient implementation strategy that will allow for the achievement of the planned outcomes within the established deadlines.</t>
  </si>
  <si>
    <t>While the project is currently at approximately 50% of its implementation period, progress toward expected outcomes does not reflect the same level of advancement. This is primarily because the project’s effective operational start occurred in late 2023, following the establishment and full staffing of the Project Management Unit (PMU).
An important contributing factor—beyond the initial implementation challenges previously outlined in the PIR—is the complex governance structure of the project. This structure involves the interaction of two implementing agencies, an operational partner, and a national entity serving as the project’s technical lead. Such a configuration has resulted in lengthy coordination processes and placed a heavy administrative burden on the PMU, including multiple oversight missions and the preparation of various reports for different stakeholders. These elements have hindered smoother programmatic progress.
During this reporting period, measures have been adopted—and continue to be implemented—to streamline inter-institutional coordination and promote agreements that support more agile PMU operations.
In the last year, a notable acceleration in project progress has been observed, particularly in efforts to strengthen management instruments for the sustainable use of the dry forest and to foster coordination among key stakeholders and institutions across the four target regions.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</si>
</sst>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409]* #,##0.00_ ;_-[$$-409]* \-#,##0.00\ ;_-[$$-409]* &quot;-&quot;??_ ;_-@_ "/>
    <numFmt numFmtId="165" formatCode="&quot;$&quot;#,##0"/>
    <numFmt numFmtId="166" formatCode="_-* #,##0.0_-;\-* #,##0.0_-;_-* &quot;-&quot;??_-;_-@_-"/>
    <numFmt numFmtId="169" formatCode="_-* #,##0.00000_-;\-* #,##0.00000_-;_-* &quot;-&quot;??_-;_-@_-"/>
    <numFmt numFmtId="170" formatCode="_-* #,##0.000000_-;\-* #,##0.000000_-;_-* &quot;-&quot;??_-;_-@_-"/>
  </numFmts>
  <fonts count="63" x14ac:knownFonts="1">
    <font>
      <sz val="11"/>
      <color theme="1"/>
      <name val="Aptos Narrow"/>
      <family val="2"/>
      <scheme val="minor"/>
    </font>
    <font>
      <sz val="12"/>
      <color theme="1"/>
      <name val="Aptos Narrow"/>
      <family val="2"/>
      <scheme val="minor"/>
    </font>
    <font>
      <sz val="11"/>
      <color theme="1"/>
      <name val="Arial"/>
      <family val="2"/>
    </font>
    <font>
      <sz val="12"/>
      <color theme="1"/>
      <name val="Arial"/>
      <family val="2"/>
    </font>
    <font>
      <b/>
      <sz val="14"/>
      <color theme="1"/>
      <name val="Arial"/>
      <family val="2"/>
    </font>
    <font>
      <b/>
      <sz val="12"/>
      <color theme="1"/>
      <name val="Arial"/>
      <family val="2"/>
    </font>
    <font>
      <b/>
      <u/>
      <sz val="12"/>
      <color rgb="FFFF0000"/>
      <name val="Arial"/>
      <family val="2"/>
    </font>
    <font>
      <b/>
      <sz val="10"/>
      <color theme="1"/>
      <name val="Arial"/>
      <family val="2"/>
    </font>
    <font>
      <b/>
      <sz val="13"/>
      <color theme="1"/>
      <name val="Arial"/>
      <family val="2"/>
    </font>
    <font>
      <sz val="9"/>
      <color theme="1"/>
      <name val="Arial"/>
      <family val="2"/>
    </font>
    <font>
      <b/>
      <sz val="9"/>
      <color theme="1"/>
      <name val="Arial"/>
      <family val="2"/>
    </font>
    <font>
      <i/>
      <sz val="9"/>
      <color theme="1"/>
      <name val="Arial"/>
      <family val="2"/>
    </font>
    <font>
      <sz val="9.5"/>
      <color theme="1"/>
      <name val="Arial"/>
      <family val="2"/>
    </font>
    <font>
      <b/>
      <sz val="9.5"/>
      <color theme="1"/>
      <name val="Arial"/>
      <family val="2"/>
    </font>
    <font>
      <u/>
      <sz val="11"/>
      <color theme="10"/>
      <name val="Aptos Narrow"/>
      <family val="2"/>
      <scheme val="minor"/>
    </font>
    <font>
      <sz val="9.5"/>
      <color rgb="FF333333"/>
      <name val="Arial"/>
      <family val="2"/>
    </font>
    <font>
      <sz val="9"/>
      <color theme="1"/>
      <name val="Aptos Narrow"/>
      <family val="2"/>
      <scheme val="minor"/>
    </font>
    <font>
      <u/>
      <sz val="9.5"/>
      <color theme="10"/>
      <name val="Arial"/>
      <family val="2"/>
    </font>
    <font>
      <sz val="9"/>
      <name val="Arial"/>
      <family val="2"/>
    </font>
    <font>
      <sz val="8.5"/>
      <name val="Arial"/>
      <family val="2"/>
    </font>
    <font>
      <sz val="8.5"/>
      <color theme="1"/>
      <name val="Arial"/>
      <family val="2"/>
    </font>
    <font>
      <b/>
      <sz val="11"/>
      <color theme="1"/>
      <name val="Arial"/>
      <family val="2"/>
    </font>
    <font>
      <b/>
      <sz val="9"/>
      <name val="Arial"/>
      <family val="2"/>
    </font>
    <font>
      <b/>
      <sz val="11"/>
      <color theme="1"/>
      <name val="Aptos Narrow"/>
      <family val="2"/>
      <scheme val="minor"/>
    </font>
    <font>
      <i/>
      <sz val="7.5"/>
      <color theme="1"/>
      <name val="Arial"/>
      <family val="2"/>
    </font>
    <font>
      <sz val="7.5"/>
      <color theme="1"/>
      <name val="Arial"/>
      <family val="2"/>
    </font>
    <font>
      <sz val="11"/>
      <color rgb="FFFF0000"/>
      <name val="Aptos Narrow"/>
      <family val="2"/>
      <scheme val="minor"/>
    </font>
    <font>
      <sz val="9"/>
      <color rgb="FF000000"/>
      <name val="Arial"/>
      <family val="2"/>
    </font>
    <font>
      <b/>
      <sz val="8"/>
      <color theme="1"/>
      <name val="Arial"/>
      <family val="2"/>
    </font>
    <font>
      <i/>
      <sz val="9"/>
      <name val="Arial"/>
      <family val="2"/>
    </font>
    <font>
      <u/>
      <sz val="10"/>
      <color rgb="FF0000FF"/>
      <name val="Arial"/>
      <family val="2"/>
    </font>
    <font>
      <u/>
      <sz val="10"/>
      <color rgb="FF0000FF"/>
      <name val="Aptos Narrow"/>
      <family val="2"/>
      <scheme val="minor"/>
    </font>
    <font>
      <b/>
      <sz val="9"/>
      <color theme="1"/>
      <name val="Aptos Narrow"/>
      <family val="2"/>
      <scheme val="minor"/>
    </font>
    <font>
      <sz val="9"/>
      <color rgb="FF000000"/>
      <name val="Aptos Narrow"/>
      <family val="2"/>
      <scheme val="minor"/>
    </font>
    <font>
      <b/>
      <sz val="13"/>
      <color theme="1"/>
      <name val="Aptos Narrow"/>
      <family val="2"/>
      <scheme val="minor"/>
    </font>
    <font>
      <sz val="13"/>
      <color theme="1"/>
      <name val="Aptos Narrow"/>
      <family val="2"/>
      <scheme val="minor"/>
    </font>
    <font>
      <sz val="13"/>
      <color rgb="FF000000"/>
      <name val="Calibri"/>
      <family val="2"/>
    </font>
    <font>
      <b/>
      <sz val="9"/>
      <color rgb="FF000000"/>
      <name val="Arial"/>
      <family val="2"/>
    </font>
    <font>
      <sz val="11"/>
      <name val="Aptos Narrow"/>
      <family val="2"/>
      <scheme val="minor"/>
    </font>
    <font>
      <b/>
      <sz val="11"/>
      <name val="Aptos Narrow"/>
      <family val="2"/>
      <scheme val="minor"/>
    </font>
    <font>
      <sz val="13"/>
      <color theme="1"/>
      <name val="Arial"/>
      <family val="2"/>
    </font>
    <font>
      <b/>
      <sz val="10"/>
      <color rgb="FF000000"/>
      <name val="Arial"/>
      <family val="2"/>
    </font>
    <font>
      <b/>
      <sz val="13"/>
      <color rgb="FFFF0000"/>
      <name val="Aptos Narrow"/>
      <family val="2"/>
      <scheme val="minor"/>
    </font>
    <font>
      <sz val="11"/>
      <color rgb="FF000000"/>
      <name val="Aptos Narrow"/>
      <family val="2"/>
    </font>
    <font>
      <b/>
      <sz val="11"/>
      <color rgb="FF000000"/>
      <name val="Aptos Narrow"/>
      <family val="2"/>
    </font>
    <font>
      <u/>
      <sz val="11"/>
      <name val="Aptos Narrow"/>
      <family val="2"/>
      <scheme val="minor"/>
    </font>
    <font>
      <i/>
      <sz val="11"/>
      <color rgb="FF000000"/>
      <name val="Aptos Narrow"/>
      <family val="2"/>
    </font>
    <font>
      <i/>
      <sz val="11"/>
      <color theme="1"/>
      <name val="Aptos Narrow"/>
      <family val="2"/>
      <scheme val="minor"/>
    </font>
    <font>
      <b/>
      <u/>
      <sz val="11"/>
      <color theme="1"/>
      <name val="Aptos Narrow"/>
      <family val="2"/>
      <scheme val="minor"/>
    </font>
    <font>
      <u/>
      <sz val="11"/>
      <color rgb="FF000000"/>
      <name val="Aptos Narrow"/>
      <family val="2"/>
    </font>
    <font>
      <b/>
      <sz val="11"/>
      <name val="Aptos Narrow"/>
      <family val="2"/>
    </font>
    <font>
      <sz val="8"/>
      <name val="Arial"/>
      <family val="2"/>
    </font>
    <font>
      <sz val="11"/>
      <color theme="1"/>
      <name val="Aptos Narrow"/>
      <family val="2"/>
      <scheme val="minor"/>
    </font>
    <font>
      <sz val="11"/>
      <color theme="1"/>
      <name val="Calibri"/>
      <family val="2"/>
    </font>
    <font>
      <sz val="10"/>
      <color theme="1"/>
      <name val="Aptos Narrow"/>
      <family val="2"/>
      <scheme val="minor"/>
    </font>
    <font>
      <sz val="9"/>
      <name val="Aptos Narrow"/>
      <family val="2"/>
      <scheme val="minor"/>
    </font>
    <font>
      <sz val="9"/>
      <color rgb="FFFF0000"/>
      <name val="Aptos Narrow"/>
      <family val="2"/>
      <scheme val="minor"/>
    </font>
    <font>
      <u/>
      <sz val="9"/>
      <color theme="1"/>
      <name val="Arial"/>
      <family val="2"/>
    </font>
    <font>
      <strike/>
      <sz val="9"/>
      <name val="Arial"/>
      <family val="2"/>
    </font>
    <font>
      <u/>
      <sz val="9"/>
      <name val="Arial"/>
      <family val="2"/>
    </font>
    <font>
      <b/>
      <sz val="12"/>
      <name val="Arial"/>
      <family val="2"/>
    </font>
    <font>
      <sz val="9"/>
      <color theme="1"/>
      <name val="Arial"/>
      <family val="2"/>
    </font>
    <font>
      <sz val="8"/>
      <color theme="1"/>
      <name val="Arial"/>
      <family val="2"/>
    </font>
  </fonts>
  <fills count="15">
    <fill>
      <patternFill patternType="none"/>
    </fill>
    <fill>
      <patternFill patternType="gray125"/>
    </fill>
    <fill>
      <patternFill patternType="solid">
        <fgColor rgb="FFA6C7DA"/>
        <bgColor indexed="64"/>
      </patternFill>
    </fill>
    <fill>
      <patternFill patternType="solid">
        <fgColor rgb="FFE7F0F5"/>
        <bgColor indexed="64"/>
      </patternFill>
    </fill>
    <fill>
      <patternFill patternType="solid">
        <fgColor theme="0" tint="-0.14999847407452621"/>
        <bgColor indexed="64"/>
      </patternFill>
    </fill>
    <fill>
      <patternFill patternType="solid">
        <fgColor theme="0"/>
        <bgColor indexed="64"/>
      </patternFill>
    </fill>
    <fill>
      <patternFill patternType="solid">
        <fgColor rgb="FFFAFAFA"/>
        <bgColor indexed="64"/>
      </patternFill>
    </fill>
    <fill>
      <patternFill patternType="solid">
        <fgColor rgb="FFF9F9F9"/>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rgb="FFBDD7EE"/>
      </patternFill>
    </fill>
    <fill>
      <patternFill patternType="solid">
        <fgColor theme="3" tint="0.89999084444715716"/>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rgb="FFDDDDDD"/>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style="thin">
        <color indexed="64"/>
      </top>
      <bottom/>
      <diagonal/>
    </border>
    <border>
      <left/>
      <right style="thin">
        <color rgb="FF000000"/>
      </right>
      <top style="thin">
        <color indexed="64"/>
      </top>
      <bottom style="thin">
        <color indexed="64"/>
      </bottom>
      <diagonal/>
    </border>
    <border>
      <left style="thin">
        <color rgb="FF000000"/>
      </left>
      <right/>
      <top style="thin">
        <color rgb="FF000000"/>
      </top>
      <bottom style="thin">
        <color rgb="FF000000"/>
      </bottom>
      <diagonal/>
    </border>
    <border>
      <left/>
      <right style="thin">
        <color indexed="64"/>
      </right>
      <top style="thin">
        <color rgb="FF000000"/>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rgb="FF000000"/>
      </left>
      <right/>
      <top/>
      <bottom style="thin">
        <color indexed="64"/>
      </bottom>
      <diagonal/>
    </border>
    <border>
      <left style="thin">
        <color rgb="FF000000"/>
      </left>
      <right style="thin">
        <color rgb="FF000000"/>
      </right>
      <top style="thin">
        <color rgb="FF000000"/>
      </top>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6">
    <xf numFmtId="0" fontId="0" fillId="0" borderId="0"/>
    <xf numFmtId="0" fontId="14" fillId="0" borderId="0"/>
    <xf numFmtId="9" fontId="52" fillId="0" borderId="0" applyFont="0" applyFill="0" applyBorder="0" applyAlignment="0" applyProtection="0"/>
    <xf numFmtId="43" fontId="52" fillId="0" borderId="0" applyFont="0" applyFill="0" applyBorder="0" applyAlignment="0" applyProtection="0"/>
    <xf numFmtId="0" fontId="52" fillId="0" borderId="50"/>
    <xf numFmtId="0" fontId="14" fillId="0" borderId="50"/>
  </cellStyleXfs>
  <cellXfs count="595">
    <xf numFmtId="0" fontId="0" fillId="0" borderId="0" xfId="0"/>
    <xf numFmtId="0" fontId="0" fillId="0" borderId="0" xfId="0" applyAlignment="1">
      <alignment wrapText="1"/>
    </xf>
    <xf numFmtId="0" fontId="9" fillId="0" borderId="0" xfId="0" applyFont="1"/>
    <xf numFmtId="0" fontId="0" fillId="0" borderId="0" xfId="0" applyAlignment="1">
      <alignment vertical="top"/>
    </xf>
    <xf numFmtId="0" fontId="12" fillId="0" borderId="0" xfId="0" applyFont="1"/>
    <xf numFmtId="0" fontId="15" fillId="6" borderId="13" xfId="0" applyFont="1" applyFill="1" applyBorder="1" applyAlignment="1">
      <alignment vertical="top" wrapText="1"/>
    </xf>
    <xf numFmtId="0" fontId="15" fillId="7" borderId="13" xfId="0" applyFont="1" applyFill="1" applyBorder="1" applyAlignment="1">
      <alignment vertical="top" wrapText="1"/>
    </xf>
    <xf numFmtId="0" fontId="9" fillId="0" borderId="0" xfId="0" applyFont="1" applyAlignment="1">
      <alignment wrapText="1"/>
    </xf>
    <xf numFmtId="0" fontId="9" fillId="0" borderId="0" xfId="0" applyFont="1" applyAlignment="1">
      <alignment vertical="top"/>
    </xf>
    <xf numFmtId="0" fontId="13" fillId="0" borderId="0" xfId="0" applyFont="1" applyAlignment="1">
      <alignment vertical="center"/>
    </xf>
    <xf numFmtId="0" fontId="17" fillId="0" borderId="0" xfId="1" applyFont="1" applyAlignment="1">
      <alignment horizontal="left"/>
    </xf>
    <xf numFmtId="0" fontId="12" fillId="0" borderId="0" xfId="0" applyFont="1" applyAlignment="1">
      <alignment horizontal="left"/>
    </xf>
    <xf numFmtId="0" fontId="12" fillId="0" borderId="0" xfId="0" applyFont="1" applyAlignment="1">
      <alignment horizontal="center" vertical="center"/>
    </xf>
    <xf numFmtId="0" fontId="12" fillId="0" borderId="0" xfId="0" applyFont="1" applyAlignment="1">
      <alignment horizontal="center"/>
    </xf>
    <xf numFmtId="0" fontId="16" fillId="0" borderId="0" xfId="0" applyFont="1"/>
    <xf numFmtId="0" fontId="9" fillId="0" borderId="0" xfId="0" applyFont="1" applyAlignment="1">
      <alignment vertical="top" wrapText="1"/>
    </xf>
    <xf numFmtId="0" fontId="9" fillId="0" borderId="0" xfId="0" applyFont="1" applyAlignment="1">
      <alignment horizontal="center" vertical="center"/>
    </xf>
    <xf numFmtId="0" fontId="10" fillId="0" borderId="0" xfId="0" applyFont="1" applyAlignment="1">
      <alignment horizontal="center"/>
    </xf>
    <xf numFmtId="0" fontId="10" fillId="0" borderId="0" xfId="0" applyFont="1" applyAlignment="1">
      <alignment horizontal="center" vertical="top" wrapText="1"/>
    </xf>
    <xf numFmtId="0" fontId="13" fillId="0" borderId="0" xfId="0" applyFont="1" applyAlignment="1">
      <alignment horizontal="left"/>
    </xf>
    <xf numFmtId="0" fontId="12" fillId="0" borderId="0" xfId="0" quotePrefix="1" applyFont="1" applyAlignment="1">
      <alignment horizontal="left"/>
    </xf>
    <xf numFmtId="0" fontId="12" fillId="0" borderId="0" xfId="0" quotePrefix="1" applyFont="1"/>
    <xf numFmtId="0" fontId="9" fillId="0" borderId="1" xfId="0" applyFont="1" applyBorder="1" applyAlignment="1">
      <alignment vertical="top" wrapText="1"/>
    </xf>
    <xf numFmtId="0" fontId="10" fillId="0" borderId="0" xfId="0" applyFont="1" applyAlignment="1">
      <alignment horizontal="left"/>
    </xf>
    <xf numFmtId="0" fontId="7" fillId="0" borderId="0" xfId="0" applyFont="1" applyAlignment="1">
      <alignment horizontal="left"/>
    </xf>
    <xf numFmtId="0" fontId="14" fillId="0" borderId="0" xfId="1"/>
    <xf numFmtId="0" fontId="23" fillId="0" borderId="0" xfId="0" applyFont="1"/>
    <xf numFmtId="0" fontId="10" fillId="0" borderId="0" xfId="0" applyFont="1"/>
    <xf numFmtId="0" fontId="0" fillId="0" borderId="0" xfId="0" applyAlignment="1">
      <alignment vertical="center" wrapText="1"/>
    </xf>
    <xf numFmtId="0" fontId="31" fillId="0" borderId="0" xfId="1" applyFont="1" applyAlignment="1">
      <alignment wrapText="1"/>
    </xf>
    <xf numFmtId="0" fontId="21" fillId="0" borderId="0" xfId="0" applyFont="1" applyAlignment="1">
      <alignment horizontal="left"/>
    </xf>
    <xf numFmtId="0" fontId="16" fillId="0" borderId="0" xfId="0" applyFont="1" applyAlignment="1">
      <alignment vertical="top" wrapText="1"/>
    </xf>
    <xf numFmtId="0" fontId="32" fillId="0" borderId="0" xfId="0" applyFont="1" applyAlignment="1">
      <alignment wrapText="1"/>
    </xf>
    <xf numFmtId="0" fontId="0" fillId="0" borderId="0" xfId="0" applyAlignment="1">
      <alignment horizontal="left"/>
    </xf>
    <xf numFmtId="0" fontId="9" fillId="0" borderId="0" xfId="0" applyFont="1" applyAlignment="1">
      <alignment horizontal="left"/>
    </xf>
    <xf numFmtId="0" fontId="35" fillId="0" borderId="0" xfId="0" applyFont="1"/>
    <xf numFmtId="0" fontId="40" fillId="0" borderId="0" xfId="0" applyFont="1"/>
    <xf numFmtId="0" fontId="14" fillId="0" borderId="0" xfId="1" applyAlignment="1">
      <alignment horizontal="left"/>
    </xf>
    <xf numFmtId="0" fontId="28" fillId="3" borderId="1" xfId="0" applyFont="1" applyFill="1" applyBorder="1" applyAlignment="1">
      <alignment horizontal="center" vertical="center" wrapText="1"/>
    </xf>
    <xf numFmtId="0" fontId="1" fillId="0" borderId="0" xfId="0" applyFont="1"/>
    <xf numFmtId="0" fontId="45" fillId="0" borderId="0" xfId="1" applyFont="1"/>
    <xf numFmtId="0" fontId="0" fillId="8" borderId="41" xfId="0" applyFill="1" applyBorder="1" applyAlignment="1">
      <alignment vertical="center" wrapText="1"/>
    </xf>
    <xf numFmtId="0" fontId="0" fillId="8" borderId="40" xfId="0" applyFill="1" applyBorder="1" applyAlignment="1">
      <alignment vertical="center" wrapText="1"/>
    </xf>
    <xf numFmtId="0" fontId="0" fillId="11" borderId="41" xfId="0" applyFill="1" applyBorder="1" applyAlignment="1">
      <alignment vertical="center" wrapText="1"/>
    </xf>
    <xf numFmtId="0" fontId="0" fillId="11" borderId="40" xfId="0" applyFill="1" applyBorder="1" applyAlignment="1">
      <alignment vertical="center" wrapText="1"/>
    </xf>
    <xf numFmtId="0" fontId="23" fillId="9" borderId="34" xfId="0" applyFont="1" applyFill="1" applyBorder="1" applyAlignment="1">
      <alignment vertical="center" wrapText="1"/>
    </xf>
    <xf numFmtId="0" fontId="23" fillId="9" borderId="36" xfId="0" applyFont="1" applyFill="1" applyBorder="1" applyAlignment="1">
      <alignment vertical="center" wrapText="1"/>
    </xf>
    <xf numFmtId="0" fontId="43" fillId="10" borderId="32" xfId="0" applyFont="1" applyFill="1" applyBorder="1"/>
    <xf numFmtId="0" fontId="43" fillId="10" borderId="33" xfId="0" applyFont="1" applyFill="1" applyBorder="1"/>
    <xf numFmtId="0" fontId="44" fillId="10" borderId="34" xfId="0" applyFont="1" applyFill="1" applyBorder="1" applyAlignment="1">
      <alignment wrapText="1"/>
    </xf>
    <xf numFmtId="0" fontId="44" fillId="10" borderId="36" xfId="0" applyFont="1" applyFill="1" applyBorder="1" applyAlignment="1">
      <alignment wrapText="1"/>
    </xf>
    <xf numFmtId="0" fontId="47" fillId="9" borderId="32" xfId="0" applyFont="1" applyFill="1" applyBorder="1"/>
    <xf numFmtId="0" fontId="47" fillId="9" borderId="33" xfId="0" applyFont="1" applyFill="1" applyBorder="1"/>
    <xf numFmtId="0" fontId="48" fillId="8" borderId="39" xfId="0" applyFont="1" applyFill="1" applyBorder="1" applyAlignment="1">
      <alignment horizontal="center" vertical="center" wrapText="1"/>
    </xf>
    <xf numFmtId="0" fontId="48" fillId="11" borderId="39" xfId="0" applyFont="1" applyFill="1" applyBorder="1" applyAlignment="1">
      <alignment horizontal="center" vertical="center" wrapText="1"/>
    </xf>
    <xf numFmtId="0" fontId="49" fillId="9" borderId="31" xfId="0" applyFont="1" applyFill="1" applyBorder="1"/>
    <xf numFmtId="0" fontId="49" fillId="10" borderId="31" xfId="0" applyFont="1" applyFill="1" applyBorder="1"/>
    <xf numFmtId="0" fontId="39" fillId="12" borderId="31" xfId="0" applyFont="1" applyFill="1" applyBorder="1"/>
    <xf numFmtId="0" fontId="39" fillId="12" borderId="32" xfId="0" applyFont="1" applyFill="1" applyBorder="1"/>
    <xf numFmtId="0" fontId="39" fillId="12" borderId="33" xfId="0" applyFont="1" applyFill="1" applyBorder="1"/>
    <xf numFmtId="0" fontId="26" fillId="12" borderId="34" xfId="0" applyFont="1" applyFill="1" applyBorder="1"/>
    <xf numFmtId="0" fontId="26" fillId="12" borderId="0" xfId="0" applyFont="1" applyFill="1"/>
    <xf numFmtId="0" fontId="38" fillId="12" borderId="30" xfId="0" applyFont="1" applyFill="1" applyBorder="1"/>
    <xf numFmtId="0" fontId="26" fillId="12" borderId="35" xfId="0" applyFont="1" applyFill="1" applyBorder="1"/>
    <xf numFmtId="0" fontId="38" fillId="12" borderId="40" xfId="0" applyFont="1" applyFill="1" applyBorder="1"/>
    <xf numFmtId="0" fontId="26" fillId="12" borderId="36" xfId="0" applyFont="1" applyFill="1" applyBorder="1"/>
    <xf numFmtId="0" fontId="26" fillId="12" borderId="37" xfId="0" applyFont="1" applyFill="1" applyBorder="1"/>
    <xf numFmtId="0" fontId="26" fillId="12" borderId="38" xfId="0" applyFont="1" applyFill="1" applyBorder="1"/>
    <xf numFmtId="0" fontId="46" fillId="10" borderId="0" xfId="0" applyFont="1" applyFill="1" applyAlignment="1">
      <alignment horizontal="center" wrapText="1"/>
    </xf>
    <xf numFmtId="0" fontId="46" fillId="10" borderId="35" xfId="0" applyFont="1" applyFill="1" applyBorder="1" applyAlignment="1">
      <alignment horizontal="center" wrapText="1"/>
    </xf>
    <xf numFmtId="0" fontId="43" fillId="10" borderId="37" xfId="0" applyFont="1" applyFill="1" applyBorder="1" applyAlignment="1">
      <alignment horizontal="center" wrapText="1"/>
    </xf>
    <xf numFmtId="0" fontId="43" fillId="10" borderId="38" xfId="0" applyFont="1" applyFill="1" applyBorder="1" applyAlignment="1">
      <alignment horizontal="center" wrapText="1"/>
    </xf>
    <xf numFmtId="0" fontId="47" fillId="9" borderId="0" xfId="0" applyFont="1" applyFill="1" applyAlignment="1">
      <alignment horizontal="center" vertical="center" wrapText="1"/>
    </xf>
    <xf numFmtId="0" fontId="47" fillId="9" borderId="35" xfId="0" applyFont="1" applyFill="1" applyBorder="1" applyAlignment="1">
      <alignment horizontal="center" vertical="center" wrapText="1"/>
    </xf>
    <xf numFmtId="0" fontId="0" fillId="9" borderId="37" xfId="0" applyFill="1" applyBorder="1" applyAlignment="1">
      <alignment horizontal="center" vertical="center" wrapText="1"/>
    </xf>
    <xf numFmtId="0" fontId="0" fillId="9" borderId="38" xfId="0" applyFill="1" applyBorder="1" applyAlignment="1">
      <alignment horizontal="center" vertical="center" wrapText="1"/>
    </xf>
    <xf numFmtId="0" fontId="54" fillId="0" borderId="0" xfId="0" applyFont="1"/>
    <xf numFmtId="0" fontId="9" fillId="0" borderId="1" xfId="0" applyFont="1" applyBorder="1" applyAlignment="1">
      <alignment vertical="center" wrapText="1"/>
    </xf>
    <xf numFmtId="0" fontId="9" fillId="0" borderId="50" xfId="4" applyFont="1" applyAlignment="1">
      <alignment vertical="top" wrapText="1"/>
    </xf>
    <xf numFmtId="0" fontId="52" fillId="0" borderId="50" xfId="4"/>
    <xf numFmtId="0" fontId="10" fillId="0" borderId="50" xfId="4" applyFont="1" applyAlignment="1">
      <alignment horizontal="center" vertical="top" wrapText="1"/>
    </xf>
    <xf numFmtId="0" fontId="16" fillId="0" borderId="50" xfId="4" applyFont="1"/>
    <xf numFmtId="0" fontId="56" fillId="0" borderId="0" xfId="0" applyFont="1"/>
    <xf numFmtId="0" fontId="0" fillId="5" borderId="0" xfId="0" applyFill="1"/>
    <xf numFmtId="0" fontId="9" fillId="5" borderId="1" xfId="0" applyFont="1" applyFill="1" applyBorder="1" applyAlignment="1">
      <alignment vertical="top" wrapText="1"/>
    </xf>
    <xf numFmtId="0" fontId="16" fillId="5" borderId="0" xfId="0" applyFont="1" applyFill="1"/>
    <xf numFmtId="0" fontId="9" fillId="5" borderId="0" xfId="0" applyFont="1" applyFill="1"/>
    <xf numFmtId="0" fontId="55" fillId="0" borderId="16" xfId="4" applyFont="1" applyBorder="1" applyAlignment="1">
      <alignment horizontal="left" vertical="top"/>
    </xf>
    <xf numFmtId="0" fontId="16" fillId="0" borderId="16" xfId="4" applyFont="1" applyBorder="1" applyAlignment="1">
      <alignment horizontal="center" vertical="top"/>
    </xf>
    <xf numFmtId="0" fontId="18" fillId="0" borderId="1" xfId="0" applyFont="1" applyBorder="1" applyAlignment="1">
      <alignment vertical="top" wrapText="1"/>
    </xf>
    <xf numFmtId="0" fontId="9" fillId="0" borderId="12" xfId="0" applyFont="1" applyBorder="1" applyAlignment="1">
      <alignment horizontal="left" vertical="top" wrapText="1"/>
    </xf>
    <xf numFmtId="0" fontId="9" fillId="0" borderId="11" xfId="0" applyFont="1" applyBorder="1" applyAlignment="1">
      <alignment horizontal="left" vertical="top" wrapText="1"/>
    </xf>
    <xf numFmtId="0" fontId="9" fillId="0" borderId="10" xfId="0" applyFont="1" applyBorder="1" applyAlignment="1">
      <alignment horizontal="left" vertical="top" wrapText="1"/>
    </xf>
    <xf numFmtId="0" fontId="6" fillId="0" borderId="0" xfId="0" applyFont="1" applyAlignment="1">
      <alignment horizontal="center" vertical="center"/>
    </xf>
    <xf numFmtId="0" fontId="0" fillId="0" borderId="0" xfId="0"/>
    <xf numFmtId="0" fontId="4" fillId="0" borderId="0" xfId="0" applyFont="1" applyAlignment="1">
      <alignment horizontal="center" vertical="center"/>
    </xf>
    <xf numFmtId="0" fontId="3" fillId="0" borderId="0" xfId="0" applyFont="1" applyAlignment="1">
      <alignment horizontal="center" vertical="center"/>
    </xf>
    <xf numFmtId="0" fontId="9" fillId="0" borderId="1" xfId="0" applyFont="1" applyBorder="1" applyAlignment="1">
      <alignment vertical="top" wrapText="1"/>
    </xf>
    <xf numFmtId="0" fontId="9" fillId="0" borderId="5" xfId="0" applyFont="1" applyBorder="1"/>
    <xf numFmtId="0" fontId="9" fillId="0" borderId="6" xfId="0" applyFont="1" applyBorder="1"/>
    <xf numFmtId="0" fontId="9" fillId="0" borderId="8" xfId="0" applyFont="1" applyBorder="1"/>
    <xf numFmtId="0" fontId="9" fillId="0" borderId="2" xfId="0" applyFont="1" applyBorder="1"/>
    <xf numFmtId="0" fontId="9" fillId="0" borderId="9" xfId="0" applyFont="1" applyBorder="1"/>
    <xf numFmtId="0" fontId="9" fillId="0" borderId="1" xfId="0" applyFont="1" applyBorder="1" applyAlignment="1">
      <alignment horizontal="left" vertical="top" wrapText="1"/>
    </xf>
    <xf numFmtId="0" fontId="9" fillId="0" borderId="6" xfId="0" applyFont="1" applyBorder="1" applyAlignment="1">
      <alignment horizontal="left"/>
    </xf>
    <xf numFmtId="0" fontId="9" fillId="0" borderId="8" xfId="0" applyFont="1" applyBorder="1" applyAlignment="1">
      <alignment horizontal="left"/>
    </xf>
    <xf numFmtId="0" fontId="9" fillId="0" borderId="9" xfId="0" applyFont="1" applyBorder="1" applyAlignment="1">
      <alignment horizontal="left"/>
    </xf>
    <xf numFmtId="0" fontId="9" fillId="0" borderId="0" xfId="0" applyFont="1"/>
    <xf numFmtId="0" fontId="9" fillId="0" borderId="1" xfId="0" applyFont="1" applyBorder="1" applyAlignment="1">
      <alignment vertical="center" wrapText="1"/>
    </xf>
    <xf numFmtId="0" fontId="9" fillId="0" borderId="12" xfId="0" applyFont="1" applyBorder="1" applyAlignment="1">
      <alignment vertical="top" wrapText="1"/>
    </xf>
    <xf numFmtId="0" fontId="9" fillId="0" borderId="51" xfId="0" applyFont="1" applyBorder="1"/>
    <xf numFmtId="0" fontId="1" fillId="0" borderId="0" xfId="0" applyFont="1"/>
    <xf numFmtId="0" fontId="9" fillId="0" borderId="52" xfId="0" applyFont="1" applyBorder="1"/>
    <xf numFmtId="0" fontId="3" fillId="0" borderId="0" xfId="0" applyFont="1"/>
    <xf numFmtId="0" fontId="9" fillId="0" borderId="0" xfId="0" applyFont="1" applyAlignment="1">
      <alignment vertical="top" wrapText="1"/>
    </xf>
    <xf numFmtId="0" fontId="9" fillId="0" borderId="16" xfId="0" applyFont="1" applyBorder="1" applyAlignment="1">
      <alignment vertical="top" wrapText="1"/>
    </xf>
    <xf numFmtId="0" fontId="9" fillId="0" borderId="7" xfId="0" applyFont="1" applyBorder="1" applyAlignment="1">
      <alignment vertical="top"/>
    </xf>
    <xf numFmtId="0" fontId="9" fillId="0" borderId="3" xfId="0" applyFont="1" applyBorder="1" applyAlignment="1">
      <alignment vertical="top"/>
    </xf>
    <xf numFmtId="0" fontId="9" fillId="0" borderId="8" xfId="0" applyFont="1" applyBorder="1" applyAlignment="1">
      <alignment vertical="top"/>
    </xf>
    <xf numFmtId="0" fontId="9" fillId="0" borderId="9" xfId="0" applyFont="1" applyBorder="1" applyAlignment="1">
      <alignment vertical="top"/>
    </xf>
    <xf numFmtId="0" fontId="9" fillId="0" borderId="6" xfId="0" applyFont="1" applyBorder="1" applyAlignment="1">
      <alignment horizontal="left" vertical="top"/>
    </xf>
    <xf numFmtId="0" fontId="9" fillId="0" borderId="3" xfId="0" applyFont="1" applyBorder="1" applyAlignment="1">
      <alignment horizontal="left" vertical="top"/>
    </xf>
    <xf numFmtId="0" fontId="9" fillId="0" borderId="7" xfId="0" applyFont="1" applyBorder="1" applyAlignment="1">
      <alignment horizontal="left" vertical="top"/>
    </xf>
    <xf numFmtId="0" fontId="9" fillId="0" borderId="8" xfId="0" applyFont="1" applyBorder="1" applyAlignment="1">
      <alignment horizontal="left" vertical="top"/>
    </xf>
    <xf numFmtId="0" fontId="9" fillId="0" borderId="9" xfId="0" applyFont="1" applyBorder="1" applyAlignment="1">
      <alignment horizontal="left" vertical="top"/>
    </xf>
    <xf numFmtId="0" fontId="9" fillId="0" borderId="5" xfId="0" applyFont="1" applyBorder="1" applyAlignment="1">
      <alignment horizontal="left" vertical="top"/>
    </xf>
    <xf numFmtId="0" fontId="9" fillId="0" borderId="0" xfId="0" applyFont="1" applyAlignment="1">
      <alignment horizontal="left" vertical="top"/>
    </xf>
    <xf numFmtId="0" fontId="9" fillId="0" borderId="2" xfId="0" applyFont="1" applyBorder="1" applyAlignment="1">
      <alignment horizontal="left" vertical="top"/>
    </xf>
    <xf numFmtId="0" fontId="9" fillId="0" borderId="0" xfId="0" applyFont="1" applyAlignment="1">
      <alignment vertical="top"/>
    </xf>
    <xf numFmtId="0" fontId="9" fillId="0" borderId="2" xfId="0" applyFont="1" applyBorder="1" applyAlignment="1">
      <alignment vertical="top"/>
    </xf>
    <xf numFmtId="0" fontId="9" fillId="0" borderId="6" xfId="0" applyFont="1" applyBorder="1" applyAlignment="1">
      <alignment vertical="top"/>
    </xf>
    <xf numFmtId="0" fontId="9" fillId="0" borderId="5" xfId="0" applyFont="1" applyBorder="1" applyAlignment="1">
      <alignment vertical="top"/>
    </xf>
    <xf numFmtId="0" fontId="9" fillId="3" borderId="46" xfId="0" applyFont="1" applyFill="1" applyBorder="1" applyAlignment="1">
      <alignment vertical="top" wrapText="1"/>
    </xf>
    <xf numFmtId="0" fontId="9" fillId="0" borderId="16" xfId="0" applyFont="1" applyBorder="1" applyAlignment="1">
      <alignment horizontal="left" vertical="top" wrapText="1"/>
    </xf>
    <xf numFmtId="0" fontId="18" fillId="0" borderId="16" xfId="0" applyFont="1" applyBorder="1" applyAlignment="1">
      <alignment horizontal="left" vertical="top" wrapText="1"/>
    </xf>
    <xf numFmtId="0" fontId="18" fillId="0" borderId="0" xfId="0" applyFont="1" applyAlignment="1">
      <alignment horizontal="left" vertical="top"/>
    </xf>
    <xf numFmtId="0" fontId="18" fillId="0" borderId="7" xfId="0" applyFont="1" applyBorder="1" applyAlignment="1">
      <alignment horizontal="left" vertical="top"/>
    </xf>
    <xf numFmtId="0" fontId="18" fillId="0" borderId="3" xfId="0" applyFont="1" applyBorder="1" applyAlignment="1">
      <alignment horizontal="left" vertical="top"/>
    </xf>
    <xf numFmtId="0" fontId="18" fillId="0" borderId="8" xfId="0" applyFont="1" applyBorder="1" applyAlignment="1">
      <alignment horizontal="left" vertical="top"/>
    </xf>
    <xf numFmtId="0" fontId="18" fillId="0" borderId="2" xfId="0" applyFont="1" applyBorder="1" applyAlignment="1">
      <alignment horizontal="left" vertical="top"/>
    </xf>
    <xf numFmtId="0" fontId="18" fillId="0" borderId="9" xfId="0" applyFont="1" applyBorder="1" applyAlignment="1">
      <alignment horizontal="left" vertical="top"/>
    </xf>
    <xf numFmtId="0" fontId="9" fillId="0" borderId="7" xfId="0" applyFont="1" applyBorder="1"/>
    <xf numFmtId="0" fontId="9" fillId="0" borderId="3" xfId="0" applyFont="1" applyBorder="1"/>
    <xf numFmtId="0" fontId="9" fillId="0" borderId="16" xfId="0" applyFont="1" applyBorder="1" applyAlignment="1">
      <alignment vertical="center" wrapText="1"/>
    </xf>
    <xf numFmtId="0" fontId="10" fillId="3" borderId="46" xfId="0" applyFont="1" applyFill="1" applyBorder="1" applyAlignment="1">
      <alignment vertical="top" wrapText="1"/>
    </xf>
    <xf numFmtId="0" fontId="10" fillId="0" borderId="52" xfId="0" applyFont="1" applyBorder="1"/>
    <xf numFmtId="0" fontId="10" fillId="0" borderId="51" xfId="0" applyFont="1" applyBorder="1"/>
    <xf numFmtId="0" fontId="18" fillId="0" borderId="1" xfId="0" applyFont="1" applyBorder="1" applyAlignment="1">
      <alignment vertical="top" wrapText="1"/>
    </xf>
    <xf numFmtId="0" fontId="18" fillId="0" borderId="5" xfId="0" applyFont="1" applyBorder="1" applyAlignment="1">
      <alignment vertical="top"/>
    </xf>
    <xf numFmtId="0" fontId="18" fillId="0" borderId="6" xfId="0" applyFont="1" applyBorder="1" applyAlignment="1">
      <alignment vertical="top"/>
    </xf>
    <xf numFmtId="0" fontId="18" fillId="0" borderId="3" xfId="0" applyFont="1" applyBorder="1" applyAlignment="1">
      <alignment vertical="top"/>
    </xf>
    <xf numFmtId="0" fontId="18" fillId="0" borderId="0" xfId="0" applyFont="1" applyAlignment="1">
      <alignment vertical="top"/>
    </xf>
    <xf numFmtId="0" fontId="18" fillId="0" borderId="7" xfId="0" applyFont="1" applyBorder="1" applyAlignment="1">
      <alignment vertical="top"/>
    </xf>
    <xf numFmtId="0" fontId="18" fillId="0" borderId="8" xfId="0" applyFont="1" applyBorder="1" applyAlignment="1">
      <alignment vertical="top"/>
    </xf>
    <xf numFmtId="0" fontId="18" fillId="0" borderId="2" xfId="0" applyFont="1" applyBorder="1" applyAlignment="1">
      <alignment vertical="top"/>
    </xf>
    <xf numFmtId="0" fontId="18" fillId="0" borderId="9" xfId="0" applyFont="1" applyBorder="1" applyAlignment="1">
      <alignment vertical="top"/>
    </xf>
    <xf numFmtId="0" fontId="10" fillId="3" borderId="49" xfId="0" applyFont="1" applyFill="1" applyBorder="1" applyAlignment="1">
      <alignment vertical="top" wrapText="1"/>
    </xf>
    <xf numFmtId="0" fontId="10" fillId="0" borderId="20" xfId="0" applyFont="1" applyBorder="1"/>
    <xf numFmtId="0" fontId="10" fillId="0" borderId="21" xfId="0" applyFont="1" applyBorder="1"/>
    <xf numFmtId="0" fontId="9" fillId="5" borderId="16" xfId="0" applyFont="1" applyFill="1" applyBorder="1" applyAlignment="1">
      <alignment horizontal="left" vertical="center"/>
    </xf>
    <xf numFmtId="0" fontId="18" fillId="0" borderId="6" xfId="0" applyFont="1" applyBorder="1"/>
    <xf numFmtId="0" fontId="18" fillId="0" borderId="3" xfId="0" applyFont="1" applyBorder="1"/>
    <xf numFmtId="0" fontId="18" fillId="0" borderId="7" xfId="0" applyFont="1" applyBorder="1"/>
    <xf numFmtId="0" fontId="18" fillId="0" borderId="8" xfId="0" applyFont="1" applyBorder="1"/>
    <xf numFmtId="0" fontId="18" fillId="0" borderId="9" xfId="0" applyFont="1" applyBorder="1"/>
    <xf numFmtId="0" fontId="10" fillId="2" borderId="1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wrapText="1"/>
    </xf>
    <xf numFmtId="0" fontId="16" fillId="0" borderId="0" xfId="0" applyFont="1"/>
    <xf numFmtId="0" fontId="10" fillId="2" borderId="46" xfId="0" applyFont="1" applyFill="1" applyBorder="1" applyAlignment="1">
      <alignment horizontal="center" vertical="center" wrapText="1"/>
    </xf>
    <xf numFmtId="0" fontId="9" fillId="0" borderId="24" xfId="0" applyFont="1" applyBorder="1"/>
    <xf numFmtId="0" fontId="9" fillId="0" borderId="47" xfId="0" applyFont="1" applyBorder="1"/>
    <xf numFmtId="0" fontId="9" fillId="0" borderId="25" xfId="0" applyFont="1" applyBorder="1"/>
    <xf numFmtId="0" fontId="9" fillId="0" borderId="19" xfId="0" applyFont="1" applyBorder="1"/>
    <xf numFmtId="0" fontId="9" fillId="0" borderId="21" xfId="0" applyFont="1" applyBorder="1"/>
    <xf numFmtId="0" fontId="9" fillId="5" borderId="16" xfId="0" applyFont="1" applyFill="1" applyBorder="1" applyAlignment="1">
      <alignment horizontal="center" vertical="center"/>
    </xf>
    <xf numFmtId="0" fontId="9" fillId="5" borderId="18" xfId="0" applyFont="1" applyFill="1" applyBorder="1" applyAlignment="1">
      <alignment horizontal="center" vertical="center"/>
    </xf>
    <xf numFmtId="0" fontId="9" fillId="0" borderId="29" xfId="0" applyFont="1" applyBorder="1"/>
    <xf numFmtId="0" fontId="5" fillId="5" borderId="0" xfId="0" applyFont="1" applyFill="1" applyAlignment="1">
      <alignment horizontal="center"/>
    </xf>
    <xf numFmtId="0" fontId="5" fillId="0" borderId="0" xfId="0" applyFont="1" applyAlignment="1">
      <alignment horizontal="center" vertical="center"/>
    </xf>
    <xf numFmtId="0" fontId="10" fillId="2" borderId="17" xfId="0" applyFont="1" applyFill="1" applyBorder="1" applyAlignment="1">
      <alignment horizontal="center" vertical="center" wrapText="1"/>
    </xf>
    <xf numFmtId="0" fontId="9" fillId="0" borderId="42" xfId="0" applyFont="1" applyBorder="1"/>
    <xf numFmtId="0" fontId="10" fillId="2" borderId="18" xfId="0" applyFont="1" applyFill="1" applyBorder="1" applyAlignment="1">
      <alignment horizontal="center" vertical="center" wrapText="1"/>
    </xf>
    <xf numFmtId="0" fontId="9" fillId="0" borderId="23" xfId="0" applyFont="1" applyBorder="1"/>
    <xf numFmtId="0" fontId="9" fillId="0" borderId="4" xfId="0" applyFont="1" applyBorder="1" applyAlignment="1">
      <alignment horizontal="left" vertical="top" wrapText="1"/>
    </xf>
    <xf numFmtId="0" fontId="9" fillId="0" borderId="6" xfId="0" applyFont="1" applyBorder="1" applyAlignment="1">
      <alignment horizontal="left" vertical="top" wrapText="1"/>
    </xf>
    <xf numFmtId="0" fontId="9" fillId="0" borderId="3"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9" xfId="0" applyFont="1" applyBorder="1" applyAlignment="1">
      <alignment horizontal="left" vertical="top" wrapText="1"/>
    </xf>
    <xf numFmtId="0" fontId="11" fillId="0" borderId="0" xfId="0" applyFont="1" applyAlignment="1">
      <alignment horizontal="center" vertical="center"/>
    </xf>
    <xf numFmtId="0" fontId="10" fillId="2" borderId="1" xfId="0" applyFont="1" applyFill="1" applyBorder="1" applyAlignment="1">
      <alignment horizontal="center" vertical="center" wrapText="1"/>
    </xf>
    <xf numFmtId="0" fontId="9" fillId="5" borderId="1" xfId="0" applyFont="1" applyFill="1" applyBorder="1" applyAlignment="1">
      <alignment horizontal="left" vertical="top" wrapText="1"/>
    </xf>
    <xf numFmtId="0" fontId="18" fillId="5" borderId="1" xfId="0" applyFont="1" applyFill="1" applyBorder="1" applyAlignment="1">
      <alignment horizontal="left" vertical="top" wrapText="1"/>
    </xf>
    <xf numFmtId="0" fontId="18" fillId="5" borderId="1" xfId="0" applyFont="1" applyFill="1" applyBorder="1" applyAlignment="1">
      <alignment horizontal="left" vertical="top"/>
    </xf>
    <xf numFmtId="0" fontId="9" fillId="0" borderId="1" xfId="0" applyFont="1" applyBorder="1" applyAlignment="1">
      <alignment horizontal="left" vertical="center" wrapText="1"/>
    </xf>
    <xf numFmtId="0" fontId="9" fillId="0" borderId="3" xfId="0" applyFont="1" applyBorder="1" applyAlignment="1">
      <alignment horizontal="left"/>
    </xf>
    <xf numFmtId="0" fontId="9" fillId="0" borderId="7" xfId="0" applyFont="1" applyBorder="1" applyAlignment="1">
      <alignment horizontal="left"/>
    </xf>
    <xf numFmtId="0" fontId="18" fillId="0" borderId="5" xfId="0" applyFont="1" applyBorder="1"/>
    <xf numFmtId="0" fontId="18" fillId="0" borderId="0" xfId="0" applyFont="1"/>
    <xf numFmtId="0" fontId="18" fillId="0" borderId="2" xfId="0" applyFont="1" applyBorder="1"/>
    <xf numFmtId="0" fontId="9" fillId="5" borderId="16" xfId="0" applyFont="1" applyFill="1" applyBorder="1" applyAlignment="1">
      <alignment vertical="top" wrapText="1"/>
    </xf>
    <xf numFmtId="0" fontId="9" fillId="5" borderId="7" xfId="0" applyFont="1" applyFill="1" applyBorder="1"/>
    <xf numFmtId="0" fontId="9" fillId="5" borderId="3" xfId="0" applyFont="1" applyFill="1" applyBorder="1"/>
    <xf numFmtId="0" fontId="9" fillId="5" borderId="8" xfId="0" applyFont="1" applyFill="1" applyBorder="1"/>
    <xf numFmtId="0" fontId="9" fillId="5" borderId="9" xfId="0" applyFont="1" applyFill="1" applyBorder="1"/>
    <xf numFmtId="0" fontId="9" fillId="5" borderId="16" xfId="0" applyFont="1" applyFill="1" applyBorder="1" applyAlignment="1">
      <alignment vertical="center" wrapText="1"/>
    </xf>
    <xf numFmtId="0" fontId="9" fillId="5" borderId="0" xfId="0" applyFont="1" applyFill="1"/>
    <xf numFmtId="0" fontId="9" fillId="5" borderId="2" xfId="0" applyFont="1" applyFill="1" applyBorder="1"/>
    <xf numFmtId="0" fontId="9" fillId="5" borderId="1" xfId="0" applyFont="1" applyFill="1" applyBorder="1" applyAlignment="1">
      <alignment vertical="top" wrapText="1"/>
    </xf>
    <xf numFmtId="0" fontId="9" fillId="5" borderId="6" xfId="0" applyFont="1" applyFill="1" applyBorder="1"/>
    <xf numFmtId="0" fontId="9" fillId="0" borderId="12" xfId="0" applyFont="1" applyBorder="1" applyAlignment="1">
      <alignment horizontal="left" vertical="center" wrapText="1"/>
    </xf>
    <xf numFmtId="0" fontId="9" fillId="0" borderId="10" xfId="0" applyFont="1" applyBorder="1" applyAlignment="1">
      <alignment horizontal="left" vertical="center" wrapText="1"/>
    </xf>
    <xf numFmtId="0" fontId="9" fillId="0" borderId="11" xfId="0" applyFont="1" applyBorder="1" applyAlignment="1">
      <alignment horizontal="left" vertical="center" wrapText="1"/>
    </xf>
    <xf numFmtId="0" fontId="9" fillId="0" borderId="12" xfId="0" applyFont="1" applyBorder="1" applyAlignment="1">
      <alignment horizontal="left" vertical="top" wrapText="1"/>
    </xf>
    <xf numFmtId="0" fontId="9" fillId="0" borderId="11" xfId="0" applyFont="1" applyBorder="1" applyAlignment="1">
      <alignment horizontal="left" vertical="top"/>
    </xf>
    <xf numFmtId="0" fontId="9" fillId="5" borderId="7" xfId="0" applyFont="1" applyFill="1" applyBorder="1" applyAlignment="1">
      <alignment vertical="top"/>
    </xf>
    <xf numFmtId="0" fontId="9" fillId="5" borderId="3" xfId="0" applyFont="1" applyFill="1" applyBorder="1" applyAlignment="1">
      <alignment vertical="top"/>
    </xf>
    <xf numFmtId="0" fontId="9" fillId="5" borderId="8" xfId="0" applyFont="1" applyFill="1" applyBorder="1" applyAlignment="1">
      <alignment vertical="top"/>
    </xf>
    <xf numFmtId="0" fontId="9" fillId="5" borderId="9" xfId="0" applyFont="1" applyFill="1" applyBorder="1" applyAlignment="1">
      <alignment vertical="top"/>
    </xf>
    <xf numFmtId="0" fontId="5" fillId="0" borderId="0" xfId="0" applyFont="1" applyAlignment="1">
      <alignment horizontal="center"/>
    </xf>
    <xf numFmtId="0" fontId="22" fillId="0" borderId="1" xfId="0" applyFont="1" applyBorder="1" applyAlignment="1">
      <alignment vertical="center" wrapText="1"/>
    </xf>
    <xf numFmtId="0" fontId="16" fillId="0" borderId="5" xfId="0" applyFont="1" applyBorder="1"/>
    <xf numFmtId="0" fontId="16" fillId="0" borderId="6" xfId="0" applyFont="1" applyBorder="1"/>
    <xf numFmtId="0" fontId="16" fillId="0" borderId="3" xfId="0" applyFont="1" applyBorder="1"/>
    <xf numFmtId="0" fontId="16" fillId="0" borderId="7" xfId="0" applyFont="1" applyBorder="1"/>
    <xf numFmtId="0" fontId="16" fillId="0" borderId="8" xfId="0" applyFont="1" applyBorder="1"/>
    <xf numFmtId="0" fontId="16" fillId="0" borderId="2" xfId="0" applyFont="1" applyBorder="1"/>
    <xf numFmtId="0" fontId="16" fillId="0" borderId="9" xfId="0" applyFont="1" applyBorder="1"/>
    <xf numFmtId="0" fontId="37" fillId="14" borderId="43" xfId="0" applyFont="1" applyFill="1" applyBorder="1" applyAlignment="1">
      <alignment wrapText="1"/>
    </xf>
    <xf numFmtId="0" fontId="0" fillId="14" borderId="23" xfId="0" applyFill="1" applyBorder="1"/>
    <xf numFmtId="0" fontId="0" fillId="14" borderId="24" xfId="0" applyFill="1" applyBorder="1"/>
    <xf numFmtId="0" fontId="0" fillId="14" borderId="47" xfId="0" applyFill="1" applyBorder="1"/>
    <xf numFmtId="0" fontId="9" fillId="14" borderId="0" xfId="0" applyFont="1" applyFill="1"/>
    <xf numFmtId="0" fontId="0" fillId="14" borderId="25" xfId="0" applyFill="1" applyBorder="1"/>
    <xf numFmtId="0" fontId="22" fillId="0" borderId="1" xfId="0" applyFont="1" applyBorder="1" applyAlignment="1">
      <alignment horizontal="left" vertical="center" wrapText="1"/>
    </xf>
    <xf numFmtId="0" fontId="9" fillId="0" borderId="22" xfId="0" applyFont="1" applyBorder="1" applyAlignment="1">
      <alignment horizontal="left" vertical="top" wrapText="1"/>
    </xf>
    <xf numFmtId="0" fontId="9" fillId="0" borderId="23" xfId="0" applyFont="1" applyBorder="1" applyAlignment="1">
      <alignment horizontal="left" vertical="top" wrapText="1"/>
    </xf>
    <xf numFmtId="0" fontId="9" fillId="0" borderId="24" xfId="0" applyFont="1" applyBorder="1" applyAlignment="1">
      <alignment horizontal="left" vertical="top" wrapText="1"/>
    </xf>
    <xf numFmtId="0" fontId="9" fillId="0" borderId="47" xfId="0" applyFont="1" applyBorder="1" applyAlignment="1">
      <alignment horizontal="left" vertical="top" wrapText="1"/>
    </xf>
    <xf numFmtId="0" fontId="9" fillId="0" borderId="50" xfId="0" applyFont="1" applyBorder="1" applyAlignment="1">
      <alignment horizontal="left" vertical="top" wrapText="1"/>
    </xf>
    <xf numFmtId="0" fontId="9" fillId="0" borderId="25" xfId="0" applyFont="1" applyBorder="1" applyAlignment="1">
      <alignment horizontal="left" vertical="top" wrapText="1"/>
    </xf>
    <xf numFmtId="0" fontId="9" fillId="0" borderId="19" xfId="0" applyFont="1" applyBorder="1" applyAlignment="1">
      <alignment horizontal="left" vertical="top" wrapText="1"/>
    </xf>
    <xf numFmtId="0" fontId="9" fillId="0" borderId="20" xfId="0" applyFont="1" applyBorder="1" applyAlignment="1">
      <alignment horizontal="left" vertical="top" wrapText="1"/>
    </xf>
    <xf numFmtId="0" fontId="9" fillId="0" borderId="21" xfId="0" applyFont="1" applyBorder="1" applyAlignment="1">
      <alignment horizontal="left" vertical="top" wrapText="1"/>
    </xf>
    <xf numFmtId="0" fontId="9" fillId="5" borderId="4" xfId="0" applyFont="1" applyFill="1" applyBorder="1" applyAlignment="1">
      <alignment horizontal="left" vertical="top" wrapText="1"/>
    </xf>
    <xf numFmtId="0" fontId="9" fillId="5" borderId="5" xfId="0" applyFont="1" applyFill="1" applyBorder="1" applyAlignment="1">
      <alignment horizontal="left" vertical="top" wrapText="1"/>
    </xf>
    <xf numFmtId="0" fontId="9" fillId="5" borderId="6" xfId="0" applyFont="1" applyFill="1" applyBorder="1" applyAlignment="1">
      <alignment horizontal="left" vertical="top" wrapText="1"/>
    </xf>
    <xf numFmtId="0" fontId="9" fillId="5" borderId="3" xfId="0" applyFont="1" applyFill="1" applyBorder="1" applyAlignment="1">
      <alignment horizontal="left" vertical="top" wrapText="1"/>
    </xf>
    <xf numFmtId="0" fontId="9" fillId="5" borderId="50" xfId="0" applyFont="1" applyFill="1" applyBorder="1" applyAlignment="1">
      <alignment horizontal="left" vertical="top" wrapText="1"/>
    </xf>
    <xf numFmtId="0" fontId="9" fillId="5" borderId="7" xfId="0" applyFont="1" applyFill="1" applyBorder="1" applyAlignment="1">
      <alignment horizontal="left" vertical="top" wrapText="1"/>
    </xf>
    <xf numFmtId="0" fontId="9" fillId="5" borderId="8" xfId="0" applyFont="1" applyFill="1" applyBorder="1" applyAlignment="1">
      <alignment horizontal="left" vertical="top" wrapText="1"/>
    </xf>
    <xf numFmtId="0" fontId="9" fillId="5" borderId="2" xfId="0" applyFont="1" applyFill="1" applyBorder="1" applyAlignment="1">
      <alignment horizontal="left" vertical="top" wrapText="1"/>
    </xf>
    <xf numFmtId="0" fontId="9" fillId="5" borderId="9" xfId="0" applyFont="1" applyFill="1" applyBorder="1" applyAlignment="1">
      <alignment horizontal="left" vertical="top" wrapText="1"/>
    </xf>
    <xf numFmtId="0" fontId="10" fillId="2" borderId="1" xfId="4" applyFont="1" applyFill="1" applyBorder="1" applyAlignment="1">
      <alignment vertical="top" wrapText="1"/>
    </xf>
    <xf numFmtId="0" fontId="16" fillId="0" borderId="5" xfId="4" applyFont="1" applyBorder="1"/>
    <xf numFmtId="0" fontId="16" fillId="0" borderId="6" xfId="4" applyFont="1" applyBorder="1"/>
    <xf numFmtId="0" fontId="16" fillId="0" borderId="3" xfId="4" applyFont="1" applyBorder="1"/>
    <xf numFmtId="0" fontId="16" fillId="0" borderId="50" xfId="4" applyFont="1"/>
    <xf numFmtId="0" fontId="16" fillId="0" borderId="7" xfId="4" applyFont="1" applyBorder="1"/>
    <xf numFmtId="0" fontId="16" fillId="0" borderId="8" xfId="4" applyFont="1" applyBorder="1"/>
    <xf numFmtId="0" fontId="16" fillId="0" borderId="2" xfId="4" applyFont="1" applyBorder="1"/>
    <xf numFmtId="0" fontId="16" fillId="0" borderId="9" xfId="4" applyFont="1" applyBorder="1"/>
    <xf numFmtId="0" fontId="9" fillId="0" borderId="1" xfId="4" applyFont="1" applyBorder="1" applyAlignment="1">
      <alignment vertical="top" wrapText="1"/>
    </xf>
    <xf numFmtId="0" fontId="52" fillId="0" borderId="50" xfId="4"/>
    <xf numFmtId="0" fontId="5" fillId="0" borderId="50" xfId="4" applyFont="1" applyAlignment="1">
      <alignment horizontal="center" vertical="top" wrapText="1"/>
    </xf>
    <xf numFmtId="0" fontId="1" fillId="0" borderId="50" xfId="4" applyFont="1"/>
    <xf numFmtId="0" fontId="20" fillId="0" borderId="50" xfId="4" applyFont="1" applyAlignment="1">
      <alignment wrapText="1"/>
    </xf>
    <xf numFmtId="0" fontId="52" fillId="0" borderId="15" xfId="4" applyBorder="1"/>
    <xf numFmtId="0" fontId="52" fillId="0" borderId="16" xfId="4" applyBorder="1"/>
    <xf numFmtId="0" fontId="9" fillId="5" borderId="1" xfId="4" applyFont="1" applyFill="1" applyBorder="1" applyAlignment="1">
      <alignment vertical="top" wrapText="1"/>
    </xf>
    <xf numFmtId="0" fontId="52" fillId="0" borderId="5" xfId="4" applyBorder="1"/>
    <xf numFmtId="0" fontId="52" fillId="0" borderId="6" xfId="4" applyBorder="1"/>
    <xf numFmtId="0" fontId="52" fillId="0" borderId="3" xfId="4" applyBorder="1"/>
    <xf numFmtId="0" fontId="52" fillId="0" borderId="7" xfId="4" applyBorder="1"/>
    <xf numFmtId="0" fontId="52" fillId="0" borderId="8" xfId="4" applyBorder="1"/>
    <xf numFmtId="0" fontId="52" fillId="0" borderId="2" xfId="4" applyBorder="1"/>
    <xf numFmtId="0" fontId="52" fillId="0" borderId="9" xfId="4" applyBorder="1"/>
    <xf numFmtId="0" fontId="9" fillId="0" borderId="12" xfId="4" applyFont="1" applyBorder="1" applyAlignment="1">
      <alignment horizontal="center" vertical="top" wrapText="1"/>
    </xf>
    <xf numFmtId="0" fontId="2" fillId="0" borderId="1" xfId="4" applyFont="1" applyBorder="1" applyAlignment="1">
      <alignment vertical="top" wrapText="1"/>
    </xf>
    <xf numFmtId="0" fontId="52" fillId="0" borderId="10" xfId="4" applyBorder="1"/>
    <xf numFmtId="0" fontId="52" fillId="0" borderId="11" xfId="4" applyBorder="1"/>
    <xf numFmtId="0" fontId="7" fillId="2" borderId="1" xfId="4" applyFont="1" applyFill="1" applyBorder="1" applyAlignment="1">
      <alignment vertical="top" wrapText="1"/>
    </xf>
    <xf numFmtId="0" fontId="9" fillId="0" borderId="1" xfId="4" applyFont="1" applyBorder="1" applyAlignment="1">
      <alignment horizontal="center" vertical="top" wrapText="1"/>
    </xf>
    <xf numFmtId="0" fontId="9" fillId="0" borderId="12" xfId="4" applyFont="1" applyBorder="1" applyAlignment="1">
      <alignment vertical="top" wrapText="1"/>
    </xf>
    <xf numFmtId="0" fontId="55" fillId="0" borderId="12" xfId="4" applyFont="1" applyBorder="1" applyAlignment="1">
      <alignment horizontal="left" vertical="top"/>
    </xf>
    <xf numFmtId="0" fontId="55" fillId="0" borderId="11" xfId="4" applyFont="1" applyBorder="1" applyAlignment="1">
      <alignment horizontal="left" vertical="top"/>
    </xf>
    <xf numFmtId="0" fontId="18" fillId="5" borderId="12" xfId="4" applyFont="1" applyFill="1" applyBorder="1" applyAlignment="1">
      <alignment horizontal="left" vertical="top" wrapText="1"/>
    </xf>
    <xf numFmtId="0" fontId="18" fillId="5" borderId="10" xfId="4" applyFont="1" applyFill="1" applyBorder="1" applyAlignment="1">
      <alignment horizontal="left" vertical="top"/>
    </xf>
    <xf numFmtId="0" fontId="18" fillId="5" borderId="11" xfId="4" applyFont="1" applyFill="1" applyBorder="1" applyAlignment="1">
      <alignment horizontal="left" vertical="top"/>
    </xf>
    <xf numFmtId="0" fontId="18" fillId="0" borderId="1" xfId="4" applyFont="1" applyBorder="1" applyAlignment="1">
      <alignment vertical="top" wrapText="1"/>
    </xf>
    <xf numFmtId="0" fontId="38" fillId="0" borderId="6" xfId="4" applyFont="1" applyBorder="1"/>
    <xf numFmtId="0" fontId="38" fillId="0" borderId="3" xfId="4" applyFont="1" applyBorder="1"/>
    <xf numFmtId="0" fontId="38" fillId="0" borderId="7" xfId="4" applyFont="1" applyBorder="1"/>
    <xf numFmtId="0" fontId="38" fillId="0" borderId="8" xfId="4" applyFont="1" applyBorder="1"/>
    <xf numFmtId="0" fontId="38" fillId="0" borderId="9" xfId="4" applyFont="1" applyBorder="1"/>
    <xf numFmtId="0" fontId="38" fillId="0" borderId="5" xfId="4" applyFont="1" applyBorder="1"/>
    <xf numFmtId="0" fontId="38" fillId="0" borderId="50" xfId="4" applyFont="1"/>
    <xf numFmtId="0" fontId="38" fillId="0" borderId="2" xfId="4" applyFont="1" applyBorder="1"/>
    <xf numFmtId="0" fontId="18" fillId="0" borderId="12" xfId="4" applyFont="1" applyBorder="1" applyAlignment="1">
      <alignment horizontal="left" vertical="top" wrapText="1"/>
    </xf>
    <xf numFmtId="0" fontId="18" fillId="0" borderId="10" xfId="4" applyFont="1" applyBorder="1" applyAlignment="1">
      <alignment horizontal="left" vertical="top"/>
    </xf>
    <xf numFmtId="0" fontId="18" fillId="0" borderId="11" xfId="4" applyFont="1" applyBorder="1" applyAlignment="1">
      <alignment horizontal="left" vertical="top"/>
    </xf>
    <xf numFmtId="0" fontId="9" fillId="0" borderId="12" xfId="4" applyFont="1" applyBorder="1" applyAlignment="1">
      <alignment horizontal="center" vertical="center" wrapText="1"/>
    </xf>
    <xf numFmtId="0" fontId="9" fillId="0" borderId="2" xfId="4" applyFont="1" applyBorder="1" applyAlignment="1">
      <alignment vertical="top" wrapText="1"/>
    </xf>
    <xf numFmtId="0" fontId="7" fillId="2" borderId="1" xfId="4" applyFont="1" applyFill="1" applyBorder="1" applyAlignment="1">
      <alignment vertical="center" wrapText="1"/>
    </xf>
    <xf numFmtId="0" fontId="41" fillId="2" borderId="1" xfId="4" applyFont="1" applyFill="1" applyBorder="1" applyAlignment="1">
      <alignment vertical="center" wrapText="1"/>
    </xf>
    <xf numFmtId="0" fontId="7" fillId="2" borderId="1" xfId="4" applyFont="1" applyFill="1" applyBorder="1" applyAlignment="1">
      <alignment horizontal="center" vertical="center" wrapText="1"/>
    </xf>
    <xf numFmtId="0" fontId="8" fillId="0" borderId="0" xfId="0" applyFont="1" applyAlignment="1">
      <alignment horizontal="center" vertical="top" wrapText="1"/>
    </xf>
    <xf numFmtId="0" fontId="0" fillId="0" borderId="10" xfId="0" applyBorder="1"/>
    <xf numFmtId="0" fontId="0" fillId="0" borderId="11" xfId="0" applyBorder="1"/>
    <xf numFmtId="0" fontId="0" fillId="0" borderId="5" xfId="0" applyBorder="1"/>
    <xf numFmtId="0" fontId="0" fillId="0" borderId="6" xfId="0" applyBorder="1"/>
    <xf numFmtId="0" fontId="0" fillId="0" borderId="8" xfId="0" applyBorder="1"/>
    <xf numFmtId="0" fontId="0" fillId="0" borderId="2" xfId="0" applyBorder="1"/>
    <xf numFmtId="0" fontId="0" fillId="0" borderId="9" xfId="0" applyBorder="1"/>
    <xf numFmtId="0" fontId="9" fillId="4" borderId="1" xfId="0" applyFont="1" applyFill="1" applyBorder="1" applyAlignment="1">
      <alignment vertical="top" wrapText="1"/>
    </xf>
    <xf numFmtId="0" fontId="7" fillId="2" borderId="1" xfId="0" applyFont="1" applyFill="1" applyBorder="1" applyAlignment="1">
      <alignment vertical="top" wrapText="1"/>
    </xf>
    <xf numFmtId="0" fontId="7" fillId="2" borderId="1" xfId="0" applyFont="1" applyFill="1" applyBorder="1" applyAlignment="1">
      <alignment horizontal="center" vertical="center" wrapText="1"/>
    </xf>
    <xf numFmtId="0" fontId="8" fillId="0" borderId="0" xfId="0" applyFont="1" applyAlignment="1">
      <alignment horizontal="center"/>
    </xf>
    <xf numFmtId="0" fontId="0" fillId="0" borderId="16" xfId="0" applyBorder="1"/>
    <xf numFmtId="0" fontId="0" fillId="0" borderId="3" xfId="0" applyBorder="1"/>
    <xf numFmtId="0" fontId="0" fillId="0" borderId="7" xfId="0" applyBorder="1"/>
    <xf numFmtId="0" fontId="0" fillId="0" borderId="15" xfId="0" applyBorder="1"/>
    <xf numFmtId="0" fontId="28" fillId="2" borderId="1" xfId="0" applyFont="1" applyFill="1" applyBorder="1" applyAlignment="1">
      <alignment horizontal="center" vertical="center" wrapText="1"/>
    </xf>
    <xf numFmtId="0" fontId="0" fillId="5" borderId="6" xfId="0" applyFill="1" applyBorder="1"/>
    <xf numFmtId="0" fontId="0" fillId="5" borderId="8" xfId="0" applyFill="1" applyBorder="1"/>
    <xf numFmtId="0" fontId="0" fillId="5" borderId="9" xfId="0" applyFill="1" applyBorder="1"/>
    <xf numFmtId="0" fontId="9" fillId="5" borderId="1" xfId="0" applyFont="1" applyFill="1" applyBorder="1" applyAlignment="1">
      <alignment vertical="center" wrapText="1"/>
    </xf>
    <xf numFmtId="0" fontId="0" fillId="5" borderId="16" xfId="0" applyFill="1" applyBorder="1"/>
    <xf numFmtId="0" fontId="0" fillId="5" borderId="5" xfId="0" applyFill="1" applyBorder="1"/>
    <xf numFmtId="0" fontId="0" fillId="5" borderId="2" xfId="0" applyFill="1" applyBorder="1"/>
    <xf numFmtId="0" fontId="33" fillId="0" borderId="0" xfId="1" applyFont="1" applyAlignment="1">
      <alignment horizontal="left" wrapText="1"/>
    </xf>
    <xf numFmtId="0" fontId="0" fillId="0" borderId="0" xfId="0" applyAlignment="1">
      <alignment horizontal="left"/>
    </xf>
    <xf numFmtId="0" fontId="0" fillId="0" borderId="5" xfId="0" applyBorder="1" applyAlignment="1">
      <alignment vertical="top"/>
    </xf>
    <xf numFmtId="0" fontId="0" fillId="0" borderId="6" xfId="0" applyBorder="1" applyAlignment="1">
      <alignment vertical="top"/>
    </xf>
    <xf numFmtId="0" fontId="0" fillId="0" borderId="8" xfId="0" applyBorder="1" applyAlignment="1">
      <alignment vertical="top"/>
    </xf>
    <xf numFmtId="0" fontId="0" fillId="0" borderId="2" xfId="0" applyBorder="1" applyAlignment="1">
      <alignment vertical="top"/>
    </xf>
    <xf numFmtId="0" fontId="0" fillId="0" borderId="9" xfId="0" applyBorder="1" applyAlignment="1">
      <alignment vertical="top"/>
    </xf>
    <xf numFmtId="0" fontId="9" fillId="0" borderId="1" xfId="0" applyFont="1" applyBorder="1" applyAlignment="1">
      <alignment vertical="center"/>
    </xf>
    <xf numFmtId="0" fontId="10" fillId="2" borderId="12" xfId="0" applyFont="1" applyFill="1" applyBorder="1" applyAlignment="1">
      <alignment horizontal="left" vertical="top" wrapText="1"/>
    </xf>
    <xf numFmtId="0" fontId="9" fillId="0" borderId="44" xfId="0" applyFont="1" applyBorder="1" applyAlignment="1">
      <alignment vertical="top" wrapText="1"/>
    </xf>
    <xf numFmtId="0" fontId="0" fillId="0" borderId="10" xfId="0" applyBorder="1" applyAlignment="1">
      <alignment vertical="top"/>
    </xf>
    <xf numFmtId="0" fontId="0" fillId="0" borderId="27" xfId="0" applyBorder="1" applyAlignment="1">
      <alignment vertical="top"/>
    </xf>
    <xf numFmtId="0" fontId="9" fillId="0" borderId="44" xfId="0" applyFont="1" applyBorder="1" applyAlignment="1">
      <alignment vertical="center" wrapText="1"/>
    </xf>
    <xf numFmtId="0" fontId="0" fillId="0" borderId="27" xfId="0" applyBorder="1"/>
    <xf numFmtId="0" fontId="7" fillId="3" borderId="1"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20" fillId="0" borderId="0" xfId="0" applyFont="1" applyAlignment="1">
      <alignment wrapText="1"/>
    </xf>
    <xf numFmtId="0" fontId="5" fillId="0" borderId="0" xfId="0" applyFont="1" applyAlignment="1">
      <alignment horizontal="center" vertical="top" wrapText="1"/>
    </xf>
    <xf numFmtId="0" fontId="7" fillId="3" borderId="45" xfId="0" applyFont="1" applyFill="1" applyBorder="1" applyAlignment="1">
      <alignment horizontal="center" vertical="center" wrapText="1"/>
    </xf>
    <xf numFmtId="0" fontId="0" fillId="0" borderId="26" xfId="0" applyBorder="1"/>
    <xf numFmtId="0" fontId="10" fillId="3" borderId="1" xfId="0" applyFont="1" applyFill="1" applyBorder="1" applyAlignment="1">
      <alignment vertical="top" wrapText="1"/>
    </xf>
    <xf numFmtId="0" fontId="10" fillId="2" borderId="1" xfId="0" applyFont="1" applyFill="1" applyBorder="1" applyAlignment="1">
      <alignment horizontal="left" vertical="top" wrapText="1"/>
    </xf>
    <xf numFmtId="0" fontId="16" fillId="0" borderId="15" xfId="0" applyFont="1" applyBorder="1"/>
    <xf numFmtId="0" fontId="16" fillId="0" borderId="16" xfId="0" applyFont="1" applyBorder="1"/>
    <xf numFmtId="0" fontId="9" fillId="0" borderId="4" xfId="4" applyFont="1" applyBorder="1" applyAlignment="1">
      <alignment vertical="top" wrapText="1"/>
    </xf>
    <xf numFmtId="0" fontId="27" fillId="0" borderId="1" xfId="4" applyFont="1" applyBorder="1" applyAlignment="1">
      <alignment vertical="top" wrapText="1"/>
    </xf>
    <xf numFmtId="0" fontId="16" fillId="0" borderId="1" xfId="4" applyFont="1" applyBorder="1"/>
    <xf numFmtId="0" fontId="27" fillId="0" borderId="1" xfId="4" applyFont="1" applyBorder="1" applyAlignment="1">
      <alignment horizontal="left" vertical="top" wrapText="1"/>
    </xf>
    <xf numFmtId="0" fontId="9" fillId="0" borderId="1" xfId="4" applyFont="1" applyBorder="1" applyAlignment="1">
      <alignment horizontal="left" vertical="top" wrapText="1"/>
    </xf>
    <xf numFmtId="0" fontId="9" fillId="0" borderId="4" xfId="4" applyFont="1" applyBorder="1" applyAlignment="1">
      <alignment horizontal="left" vertical="top" wrapText="1"/>
    </xf>
    <xf numFmtId="0" fontId="10" fillId="0" borderId="1" xfId="4" applyFont="1" applyBorder="1" applyAlignment="1">
      <alignment horizontal="left" vertical="top" wrapText="1"/>
    </xf>
    <xf numFmtId="0" fontId="16" fillId="0" borderId="1" xfId="4" applyFont="1" applyBorder="1" applyAlignment="1">
      <alignment horizontal="left"/>
    </xf>
    <xf numFmtId="0" fontId="7" fillId="2" borderId="1" xfId="0" applyFont="1" applyFill="1" applyBorder="1" applyAlignment="1">
      <alignment horizontal="left" vertical="top" wrapText="1"/>
    </xf>
    <xf numFmtId="165" fontId="61" fillId="0" borderId="12" xfId="0" applyNumberFormat="1" applyFont="1" applyBorder="1" applyAlignment="1">
      <alignment horizontal="center" vertical="top" wrapText="1"/>
    </xf>
    <xf numFmtId="165" fontId="61" fillId="0" borderId="10" xfId="0" applyNumberFormat="1" applyFont="1" applyBorder="1" applyAlignment="1">
      <alignment horizontal="center" vertical="top" wrapText="1"/>
    </xf>
    <xf numFmtId="165" fontId="61" fillId="0" borderId="11" xfId="0" applyNumberFormat="1" applyFont="1" applyBorder="1" applyAlignment="1">
      <alignment horizontal="center" vertical="top" wrapText="1"/>
    </xf>
    <xf numFmtId="165" fontId="61" fillId="0" borderId="12" xfId="0" applyNumberFormat="1" applyFont="1" applyBorder="1" applyAlignment="1">
      <alignment horizontal="right" vertical="top" wrapText="1"/>
    </xf>
    <xf numFmtId="165" fontId="61" fillId="0" borderId="10" xfId="0" applyNumberFormat="1" applyFont="1" applyBorder="1" applyAlignment="1">
      <alignment horizontal="right" vertical="top" wrapText="1"/>
    </xf>
    <xf numFmtId="165" fontId="61" fillId="0" borderId="11" xfId="0" applyNumberFormat="1" applyFont="1" applyBorder="1" applyAlignment="1">
      <alignment horizontal="right" vertical="top" wrapText="1"/>
    </xf>
    <xf numFmtId="165" fontId="9" fillId="0" borderId="12" xfId="0" applyNumberFormat="1" applyFont="1" applyBorder="1" applyAlignment="1">
      <alignment horizontal="right" vertical="top" wrapText="1"/>
    </xf>
    <xf numFmtId="165" fontId="9" fillId="0" borderId="10" xfId="0" applyNumberFormat="1" applyFont="1" applyBorder="1" applyAlignment="1">
      <alignment horizontal="right" vertical="top" wrapText="1"/>
    </xf>
    <xf numFmtId="165" fontId="9" fillId="0" borderId="11" xfId="0" applyNumberFormat="1" applyFont="1" applyBorder="1" applyAlignment="1">
      <alignment horizontal="right" vertical="top" wrapText="1"/>
    </xf>
    <xf numFmtId="0" fontId="61" fillId="0" borderId="12" xfId="0" applyFont="1" applyBorder="1" applyAlignment="1">
      <alignment horizontal="left" vertical="top" wrapText="1"/>
    </xf>
    <xf numFmtId="0" fontId="61" fillId="0" borderId="10" xfId="0" applyFont="1" applyBorder="1" applyAlignment="1">
      <alignment horizontal="left" vertical="top" wrapText="1"/>
    </xf>
    <xf numFmtId="0" fontId="61" fillId="0" borderId="11" xfId="0" applyFont="1" applyBorder="1" applyAlignment="1">
      <alignment horizontal="left" vertical="top" wrapText="1"/>
    </xf>
    <xf numFmtId="165" fontId="9" fillId="0" borderId="1" xfId="0" applyNumberFormat="1" applyFont="1" applyBorder="1" applyAlignment="1">
      <alignment vertical="top" wrapText="1"/>
    </xf>
    <xf numFmtId="0" fontId="9" fillId="5" borderId="0" xfId="0" applyFont="1" applyFill="1" applyAlignment="1">
      <alignment vertical="top" wrapText="1"/>
    </xf>
    <xf numFmtId="0" fontId="50" fillId="2" borderId="1" xfId="0" applyFont="1" applyFill="1" applyBorder="1" applyAlignment="1">
      <alignment horizontal="center" vertical="center" wrapText="1"/>
    </xf>
    <xf numFmtId="0" fontId="0" fillId="0" borderId="5" xfId="0" applyBorder="1" applyAlignment="1">
      <alignment wrapText="1"/>
    </xf>
    <xf numFmtId="0" fontId="0" fillId="0" borderId="6" xfId="0" applyBorder="1" applyAlignment="1">
      <alignment wrapText="1"/>
    </xf>
    <xf numFmtId="0" fontId="0" fillId="0" borderId="8" xfId="0" applyBorder="1" applyAlignment="1">
      <alignment wrapText="1"/>
    </xf>
    <xf numFmtId="0" fontId="0" fillId="0" borderId="2" xfId="0" applyBorder="1" applyAlignment="1">
      <alignment wrapText="1"/>
    </xf>
    <xf numFmtId="0" fontId="0" fillId="0" borderId="9" xfId="0" applyBorder="1" applyAlignment="1">
      <alignment wrapText="1"/>
    </xf>
    <xf numFmtId="0" fontId="30" fillId="0" borderId="0" xfId="1" applyFont="1" applyAlignment="1">
      <alignment wrapText="1"/>
    </xf>
    <xf numFmtId="0" fontId="10" fillId="0" borderId="1" xfId="0" applyFont="1" applyBorder="1" applyAlignment="1">
      <alignment horizontal="center" vertical="top" wrapText="1"/>
    </xf>
    <xf numFmtId="0" fontId="9" fillId="0" borderId="4" xfId="0" applyFont="1" applyBorder="1" applyAlignment="1">
      <alignment vertical="top" wrapText="1"/>
    </xf>
    <xf numFmtId="0" fontId="10" fillId="0" borderId="3" xfId="0" applyFont="1" applyBorder="1" applyAlignment="1">
      <alignment vertical="top" wrapText="1"/>
    </xf>
    <xf numFmtId="165" fontId="9" fillId="0" borderId="12" xfId="0" applyNumberFormat="1" applyFont="1" applyBorder="1" applyAlignment="1">
      <alignment vertical="top" wrapText="1"/>
    </xf>
    <xf numFmtId="165" fontId="50" fillId="8" borderId="1" xfId="0" applyNumberFormat="1" applyFont="1" applyFill="1" applyBorder="1" applyAlignment="1">
      <alignment vertical="top" wrapText="1"/>
    </xf>
    <xf numFmtId="0" fontId="50" fillId="0" borderId="1" xfId="0" applyFont="1" applyBorder="1" applyAlignment="1">
      <alignment vertical="top" wrapText="1"/>
    </xf>
    <xf numFmtId="0" fontId="9" fillId="0" borderId="11" xfId="0" applyFont="1" applyBorder="1" applyAlignment="1">
      <alignment horizontal="left" vertical="top" wrapText="1"/>
    </xf>
    <xf numFmtId="0" fontId="9" fillId="0" borderId="10" xfId="0" applyFont="1" applyBorder="1" applyAlignment="1">
      <alignment horizontal="left" vertical="top" wrapText="1"/>
    </xf>
    <xf numFmtId="165" fontId="9" fillId="0" borderId="12" xfId="0" applyNumberFormat="1" applyFont="1" applyBorder="1" applyAlignment="1">
      <alignment horizontal="center" vertical="top" wrapText="1"/>
    </xf>
    <xf numFmtId="165" fontId="9" fillId="0" borderId="10" xfId="0" applyNumberFormat="1" applyFont="1" applyBorder="1" applyAlignment="1">
      <alignment horizontal="center" vertical="top" wrapText="1"/>
    </xf>
    <xf numFmtId="165" fontId="9" fillId="0" borderId="11" xfId="0" applyNumberFormat="1" applyFont="1" applyBorder="1" applyAlignment="1">
      <alignment horizontal="center" vertical="top" wrapText="1"/>
    </xf>
    <xf numFmtId="0" fontId="9" fillId="0" borderId="12" xfId="0" applyFont="1" applyBorder="1" applyAlignment="1">
      <alignment horizontal="center" vertical="top" wrapText="1"/>
    </xf>
    <xf numFmtId="0" fontId="9" fillId="0" borderId="10" xfId="0" applyFont="1" applyBorder="1" applyAlignment="1">
      <alignment horizontal="center" vertical="top" wrapText="1"/>
    </xf>
    <xf numFmtId="0" fontId="9" fillId="0" borderId="11" xfId="0" applyFont="1" applyBorder="1" applyAlignment="1">
      <alignment horizontal="center" vertical="top" wrapText="1"/>
    </xf>
    <xf numFmtId="166" fontId="53" fillId="0" borderId="12" xfId="3" applyNumberFormat="1" applyFont="1" applyBorder="1" applyAlignment="1">
      <alignment horizontal="center" vertical="center" wrapText="1"/>
    </xf>
    <xf numFmtId="166" fontId="53" fillId="0" borderId="11" xfId="3" applyNumberFormat="1" applyFont="1" applyBorder="1" applyAlignment="1">
      <alignment horizontal="center" vertical="center" wrapText="1"/>
    </xf>
    <xf numFmtId="0" fontId="7" fillId="2" borderId="1" xfId="0" applyFont="1" applyFill="1" applyBorder="1" applyAlignment="1">
      <alignment horizontal="center" vertical="top" wrapText="1"/>
    </xf>
    <xf numFmtId="0" fontId="53" fillId="0" borderId="4" xfId="0" applyFont="1" applyBorder="1" applyAlignment="1">
      <alignment horizontal="center" vertical="center" wrapText="1"/>
    </xf>
    <xf numFmtId="0" fontId="53" fillId="0" borderId="6" xfId="0" applyFont="1" applyBorder="1" applyAlignment="1">
      <alignment horizontal="center" vertical="center" wrapText="1"/>
    </xf>
    <xf numFmtId="0" fontId="53" fillId="0" borderId="1" xfId="0" applyFont="1" applyBorder="1" applyAlignment="1">
      <alignment horizontal="left" vertical="center" wrapText="1"/>
    </xf>
    <xf numFmtId="0" fontId="27" fillId="0" borderId="0" xfId="0" applyFont="1" applyAlignment="1">
      <alignment horizontal="center" vertical="top" wrapText="1"/>
    </xf>
    <xf numFmtId="0" fontId="9" fillId="0" borderId="1" xfId="0" applyFont="1" applyBorder="1" applyAlignment="1">
      <alignment horizontal="left" vertical="top" wrapText="1" indent="1"/>
    </xf>
    <xf numFmtId="169" fontId="53" fillId="0" borderId="12" xfId="3" applyNumberFormat="1" applyFont="1" applyBorder="1" applyAlignment="1">
      <alignment horizontal="center" vertical="center" wrapText="1"/>
    </xf>
    <xf numFmtId="169" fontId="53" fillId="0" borderId="11" xfId="3" applyNumberFormat="1" applyFont="1" applyBorder="1" applyAlignment="1">
      <alignment horizontal="center" vertical="center" wrapText="1"/>
    </xf>
    <xf numFmtId="170" fontId="53" fillId="0" borderId="12" xfId="3" applyNumberFormat="1" applyFont="1" applyBorder="1" applyAlignment="1">
      <alignment horizontal="center" vertical="center" wrapText="1"/>
    </xf>
    <xf numFmtId="170" fontId="53" fillId="0" borderId="11" xfId="3" applyNumberFormat="1" applyFont="1" applyBorder="1" applyAlignment="1">
      <alignment horizontal="center" vertical="center" wrapText="1"/>
    </xf>
    <xf numFmtId="0" fontId="0" fillId="0" borderId="0" xfId="0" applyProtection="1"/>
    <xf numFmtId="0" fontId="5" fillId="0" borderId="0" xfId="0" applyFont="1" applyAlignment="1" applyProtection="1">
      <alignment horizontal="center" vertical="top"/>
    </xf>
    <xf numFmtId="0" fontId="1" fillId="0" borderId="0" xfId="0" applyFont="1" applyProtection="1"/>
    <xf numFmtId="0" fontId="8" fillId="0" borderId="0" xfId="0" applyFont="1" applyAlignment="1" applyProtection="1">
      <alignment horizontal="center" vertical="top"/>
    </xf>
    <xf numFmtId="0" fontId="7" fillId="0" borderId="0" xfId="0" applyFont="1" applyProtection="1"/>
    <xf numFmtId="0" fontId="0" fillId="0" borderId="0" xfId="0" applyProtection="1"/>
    <xf numFmtId="0" fontId="7" fillId="0" borderId="0" xfId="0" applyFont="1" applyProtection="1"/>
    <xf numFmtId="0" fontId="9" fillId="2" borderId="1" xfId="0" applyFont="1" applyFill="1" applyBorder="1" applyAlignment="1" applyProtection="1">
      <alignment vertical="center" wrapText="1"/>
    </xf>
    <xf numFmtId="0" fontId="9" fillId="0" borderId="10" xfId="0" applyFont="1" applyBorder="1" applyProtection="1"/>
    <xf numFmtId="0" fontId="9" fillId="0" borderId="11" xfId="0" applyFont="1" applyBorder="1" applyProtection="1"/>
    <xf numFmtId="0" fontId="9" fillId="5" borderId="1" xfId="0" applyFont="1" applyFill="1" applyBorder="1" applyAlignment="1" applyProtection="1">
      <alignment vertical="center" wrapText="1"/>
    </xf>
    <xf numFmtId="0" fontId="9" fillId="0" borderId="0" xfId="0" applyFont="1" applyAlignment="1" applyProtection="1">
      <alignment vertical="center" wrapText="1"/>
    </xf>
    <xf numFmtId="0" fontId="9" fillId="0" borderId="1" xfId="0" applyFont="1" applyBorder="1" applyAlignment="1" applyProtection="1">
      <alignment vertical="center" wrapText="1"/>
    </xf>
    <xf numFmtId="0" fontId="9" fillId="2" borderId="1" xfId="0" applyFont="1" applyFill="1" applyBorder="1" applyAlignment="1" applyProtection="1">
      <alignment horizontal="left" vertical="center" wrapText="1"/>
    </xf>
    <xf numFmtId="0" fontId="9" fillId="5" borderId="1" xfId="0" applyFont="1" applyFill="1" applyBorder="1" applyAlignment="1" applyProtection="1">
      <alignment horizontal="left" vertical="center" wrapText="1"/>
    </xf>
    <xf numFmtId="0" fontId="9" fillId="5" borderId="0" xfId="0" applyFont="1" applyFill="1" applyAlignment="1" applyProtection="1">
      <alignment vertical="center" wrapText="1"/>
    </xf>
    <xf numFmtId="0" fontId="9" fillId="5" borderId="10" xfId="0" applyFont="1" applyFill="1" applyBorder="1" applyProtection="1"/>
    <xf numFmtId="0" fontId="9" fillId="5" borderId="11" xfId="0" applyFont="1" applyFill="1" applyBorder="1" applyProtection="1"/>
    <xf numFmtId="0" fontId="10" fillId="0" borderId="0" xfId="0" applyFont="1" applyAlignment="1" applyProtection="1">
      <alignment wrapText="1"/>
    </xf>
    <xf numFmtId="0" fontId="9" fillId="0" borderId="0" xfId="0" applyFont="1" applyProtection="1"/>
    <xf numFmtId="0" fontId="7" fillId="0" borderId="0" xfId="0" applyFont="1" applyAlignment="1" applyProtection="1">
      <alignment wrapText="1"/>
    </xf>
    <xf numFmtId="14" fontId="9" fillId="5" borderId="1" xfId="0" applyNumberFormat="1" applyFont="1" applyFill="1" applyBorder="1" applyAlignment="1" applyProtection="1">
      <alignment horizontal="left" vertical="center" wrapText="1"/>
    </xf>
    <xf numFmtId="0" fontId="9" fillId="0" borderId="10" xfId="0" applyFont="1" applyBorder="1" applyAlignment="1" applyProtection="1">
      <alignment horizontal="left"/>
    </xf>
    <xf numFmtId="0" fontId="9" fillId="0" borderId="11" xfId="0" applyFont="1" applyBorder="1" applyAlignment="1" applyProtection="1">
      <alignment horizontal="left"/>
    </xf>
    <xf numFmtId="14" fontId="9" fillId="5" borderId="0" xfId="0" applyNumberFormat="1" applyFont="1" applyFill="1" applyAlignment="1" applyProtection="1">
      <alignment vertical="center" wrapText="1"/>
    </xf>
    <xf numFmtId="0" fontId="10" fillId="2" borderId="1" xfId="0" applyFont="1" applyFill="1" applyBorder="1" applyAlignment="1" applyProtection="1">
      <alignment vertical="center" wrapText="1"/>
    </xf>
    <xf numFmtId="0" fontId="10" fillId="0" borderId="10" xfId="0" applyFont="1" applyBorder="1" applyProtection="1"/>
    <xf numFmtId="0" fontId="10" fillId="0" borderId="11" xfId="0" applyFont="1" applyBorder="1" applyProtection="1"/>
    <xf numFmtId="0" fontId="25" fillId="5" borderId="0" xfId="0" applyFont="1" applyFill="1" applyAlignment="1" applyProtection="1">
      <alignment horizontal="left" vertical="center" wrapText="1"/>
    </xf>
    <xf numFmtId="14" fontId="9" fillId="0" borderId="1" xfId="0" applyNumberFormat="1" applyFont="1" applyBorder="1" applyAlignment="1" applyProtection="1">
      <alignment horizontal="left" vertical="center" wrapText="1"/>
    </xf>
    <xf numFmtId="14" fontId="9" fillId="5" borderId="0" xfId="0" applyNumberFormat="1" applyFont="1" applyFill="1" applyAlignment="1" applyProtection="1">
      <alignment horizontal="right" vertical="center" wrapText="1"/>
    </xf>
    <xf numFmtId="0" fontId="24" fillId="5" borderId="0" xfId="0" applyFont="1" applyFill="1" applyAlignment="1" applyProtection="1">
      <alignment vertical="center" wrapText="1"/>
    </xf>
    <xf numFmtId="0" fontId="27" fillId="2" borderId="1" xfId="0" applyFont="1" applyFill="1" applyBorder="1" applyAlignment="1" applyProtection="1">
      <alignment vertical="center" wrapText="1"/>
    </xf>
    <xf numFmtId="0" fontId="11" fillId="0" borderId="1" xfId="0" applyFont="1" applyBorder="1" applyAlignment="1" applyProtection="1">
      <alignment vertical="top" wrapText="1"/>
    </xf>
    <xf numFmtId="0" fontId="9" fillId="0" borderId="10" xfId="0" applyFont="1" applyBorder="1" applyAlignment="1" applyProtection="1">
      <alignment vertical="top"/>
    </xf>
    <xf numFmtId="0" fontId="9" fillId="0" borderId="11" xfId="0" applyFont="1" applyBorder="1" applyAlignment="1" applyProtection="1">
      <alignment vertical="top"/>
    </xf>
    <xf numFmtId="0" fontId="10" fillId="0" borderId="0" xfId="0" applyFont="1" applyAlignment="1" applyProtection="1">
      <alignment wrapText="1"/>
    </xf>
    <xf numFmtId="164" fontId="18" fillId="5" borderId="1" xfId="0" applyNumberFormat="1" applyFont="1" applyFill="1" applyBorder="1" applyAlignment="1" applyProtection="1">
      <alignment vertical="center" wrapText="1"/>
    </xf>
    <xf numFmtId="0" fontId="18" fillId="5" borderId="10" xfId="0" applyFont="1" applyFill="1" applyBorder="1" applyProtection="1"/>
    <xf numFmtId="0" fontId="18" fillId="5" borderId="11" xfId="0" applyFont="1" applyFill="1" applyBorder="1" applyProtection="1"/>
    <xf numFmtId="164" fontId="9" fillId="5" borderId="0" xfId="0" applyNumberFormat="1" applyFont="1" applyFill="1" applyAlignment="1" applyProtection="1">
      <alignment vertical="center" wrapText="1"/>
    </xf>
    <xf numFmtId="164" fontId="9" fillId="0" borderId="1" xfId="0" applyNumberFormat="1" applyFont="1" applyBorder="1" applyAlignment="1" applyProtection="1">
      <alignment vertical="center" wrapText="1"/>
    </xf>
    <xf numFmtId="164" fontId="9" fillId="5" borderId="1" xfId="0" applyNumberFormat="1" applyFont="1" applyFill="1" applyBorder="1" applyAlignment="1" applyProtection="1">
      <alignment vertical="center" wrapText="1"/>
    </xf>
    <xf numFmtId="0" fontId="10" fillId="5" borderId="0" xfId="0" applyFont="1" applyFill="1" applyAlignment="1" applyProtection="1">
      <alignment wrapText="1"/>
    </xf>
    <xf numFmtId="14" fontId="9" fillId="0" borderId="1" xfId="0" applyNumberFormat="1" applyFont="1" applyBorder="1" applyAlignment="1" applyProtection="1">
      <alignment horizontal="left" vertical="top" wrapText="1"/>
    </xf>
    <xf numFmtId="0" fontId="9" fillId="0" borderId="10" xfId="0" applyFont="1" applyBorder="1" applyAlignment="1" applyProtection="1">
      <alignment horizontal="left" vertical="top"/>
    </xf>
    <xf numFmtId="0" fontId="9" fillId="0" borderId="11" xfId="0" applyFont="1" applyBorder="1" applyAlignment="1" applyProtection="1">
      <alignment horizontal="left" vertical="top"/>
    </xf>
    <xf numFmtId="0" fontId="24" fillId="0" borderId="0" xfId="0" applyFont="1" applyAlignment="1" applyProtection="1">
      <alignment vertical="center" wrapText="1"/>
    </xf>
    <xf numFmtId="0" fontId="10" fillId="0" borderId="0" xfId="0" applyFont="1" applyProtection="1"/>
    <xf numFmtId="0" fontId="9" fillId="0" borderId="0" xfId="0" applyFont="1" applyProtection="1"/>
    <xf numFmtId="0" fontId="16" fillId="0" borderId="0" xfId="0" applyFont="1" applyProtection="1"/>
    <xf numFmtId="0" fontId="9" fillId="5" borderId="0" xfId="0" applyFont="1" applyFill="1" applyAlignment="1" applyProtection="1">
      <alignment horizontal="left" vertical="center" wrapText="1"/>
    </xf>
    <xf numFmtId="0" fontId="10" fillId="0" borderId="0" xfId="0" applyFont="1" applyProtection="1"/>
    <xf numFmtId="0" fontId="9" fillId="0" borderId="1" xfId="0" applyFont="1" applyBorder="1" applyAlignment="1" applyProtection="1">
      <alignment vertical="center"/>
    </xf>
    <xf numFmtId="0" fontId="9" fillId="0" borderId="0" xfId="0" applyFont="1" applyAlignment="1" applyProtection="1">
      <alignment vertical="center"/>
    </xf>
    <xf numFmtId="0" fontId="22" fillId="5" borderId="0" xfId="0" applyFont="1" applyFill="1" applyAlignment="1" applyProtection="1">
      <alignment vertical="center" wrapText="1"/>
    </xf>
    <xf numFmtId="0" fontId="18" fillId="5" borderId="0" xfId="0" applyFont="1" applyFill="1" applyAlignment="1" applyProtection="1">
      <alignment vertical="center" wrapText="1"/>
    </xf>
    <xf numFmtId="0" fontId="29" fillId="0" borderId="0" xfId="0" applyFont="1" applyAlignment="1" applyProtection="1">
      <alignment vertical="center" wrapText="1"/>
    </xf>
    <xf numFmtId="0" fontId="18" fillId="5" borderId="0" xfId="0" applyFont="1" applyFill="1" applyAlignment="1" applyProtection="1">
      <alignment horizontal="left" wrapText="1"/>
    </xf>
    <xf numFmtId="0" fontId="19" fillId="5" borderId="0" xfId="0" applyFont="1" applyFill="1" applyAlignment="1" applyProtection="1">
      <alignment horizontal="left" wrapText="1"/>
    </xf>
    <xf numFmtId="0" fontId="18" fillId="5" borderId="0" xfId="0" applyFont="1" applyFill="1" applyAlignment="1" applyProtection="1">
      <alignment horizontal="left" wrapText="1"/>
    </xf>
    <xf numFmtId="0" fontId="10" fillId="2" borderId="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9" fillId="5" borderId="1" xfId="0" applyFont="1" applyFill="1" applyBorder="1" applyAlignment="1" applyProtection="1">
      <alignment vertical="center"/>
    </xf>
    <xf numFmtId="0" fontId="9" fillId="0" borderId="12" xfId="0" applyFont="1" applyBorder="1" applyProtection="1"/>
    <xf numFmtId="0" fontId="14" fillId="0" borderId="50" xfId="1" applyBorder="1" applyProtection="1"/>
    <xf numFmtId="0" fontId="9" fillId="5" borderId="0" xfId="0" applyFont="1" applyFill="1" applyAlignment="1" applyProtection="1">
      <alignment vertical="center"/>
    </xf>
    <xf numFmtId="0" fontId="10" fillId="0" borderId="0" xfId="0" applyFont="1" applyAlignment="1" applyProtection="1">
      <alignment horizontal="left" vertical="top"/>
    </xf>
    <xf numFmtId="0" fontId="5" fillId="0" borderId="0" xfId="0" applyFont="1" applyAlignment="1" applyProtection="1">
      <alignment horizontal="left" vertical="top"/>
    </xf>
    <xf numFmtId="0" fontId="10" fillId="0" borderId="0" xfId="0" applyFont="1" applyAlignment="1" applyProtection="1">
      <alignment horizontal="left" vertical="top"/>
    </xf>
    <xf numFmtId="0" fontId="9" fillId="0" borderId="5" xfId="0" applyFont="1" applyBorder="1" applyProtection="1"/>
    <xf numFmtId="0" fontId="9" fillId="0" borderId="6" xfId="0" applyFont="1" applyBorder="1" applyProtection="1"/>
    <xf numFmtId="0" fontId="9" fillId="0" borderId="8" xfId="0" applyFont="1" applyBorder="1" applyProtection="1"/>
    <xf numFmtId="0" fontId="9" fillId="0" borderId="2" xfId="0" applyFont="1" applyBorder="1" applyProtection="1"/>
    <xf numFmtId="0" fontId="9" fillId="0" borderId="9" xfId="0" applyFont="1" applyBorder="1" applyProtection="1"/>
    <xf numFmtId="0" fontId="9" fillId="0" borderId="12" xfId="0" applyFont="1" applyBorder="1" applyAlignment="1" applyProtection="1">
      <alignment vertical="top" wrapText="1"/>
    </xf>
    <xf numFmtId="0" fontId="10" fillId="4" borderId="1" xfId="0" applyFont="1" applyFill="1" applyBorder="1" applyAlignment="1" applyProtection="1">
      <alignment horizontal="center" vertical="center" wrapText="1"/>
    </xf>
    <xf numFmtId="0" fontId="9" fillId="0" borderId="16" xfId="0" applyFont="1" applyBorder="1" applyProtection="1"/>
    <xf numFmtId="0" fontId="9" fillId="0" borderId="1" xfId="0" applyFont="1" applyBorder="1" applyAlignment="1" applyProtection="1">
      <alignment vertical="top" wrapText="1"/>
    </xf>
    <xf numFmtId="0" fontId="9" fillId="0" borderId="1" xfId="0" applyFont="1" applyBorder="1" applyAlignment="1" applyProtection="1">
      <alignment horizontal="left" vertical="top" wrapText="1"/>
    </xf>
    <xf numFmtId="0" fontId="9" fillId="0" borderId="5" xfId="0" applyFont="1" applyBorder="1" applyAlignment="1" applyProtection="1">
      <alignment horizontal="left"/>
    </xf>
    <xf numFmtId="0" fontId="9" fillId="0" borderId="6" xfId="0" applyFont="1" applyBorder="1" applyAlignment="1" applyProtection="1">
      <alignment horizontal="left"/>
    </xf>
    <xf numFmtId="0" fontId="9" fillId="0" borderId="0" xfId="0" applyFont="1" applyAlignment="1" applyProtection="1">
      <alignment vertical="top" wrapText="1"/>
    </xf>
    <xf numFmtId="0" fontId="9" fillId="0" borderId="8" xfId="0" applyFont="1" applyBorder="1" applyAlignment="1" applyProtection="1">
      <alignment horizontal="left"/>
    </xf>
    <xf numFmtId="0" fontId="9" fillId="0" borderId="2" xfId="0" applyFont="1" applyBorder="1" applyAlignment="1" applyProtection="1">
      <alignment horizontal="left"/>
    </xf>
    <xf numFmtId="0" fontId="9" fillId="0" borderId="9" xfId="0" applyFont="1" applyBorder="1" applyAlignment="1" applyProtection="1">
      <alignment horizontal="left"/>
    </xf>
    <xf numFmtId="0" fontId="18" fillId="0" borderId="1" xfId="0" applyFont="1" applyBorder="1" applyAlignment="1" applyProtection="1">
      <alignment horizontal="left" vertical="top" wrapText="1"/>
    </xf>
    <xf numFmtId="0" fontId="18" fillId="0" borderId="5" xfId="0" applyFont="1" applyBorder="1" applyAlignment="1" applyProtection="1">
      <alignment horizontal="left"/>
    </xf>
    <xf numFmtId="0" fontId="18" fillId="0" borderId="6" xfId="0" applyFont="1" applyBorder="1" applyAlignment="1" applyProtection="1">
      <alignment horizontal="left"/>
    </xf>
    <xf numFmtId="0" fontId="18" fillId="0" borderId="8" xfId="0" applyFont="1" applyBorder="1" applyAlignment="1" applyProtection="1">
      <alignment horizontal="left"/>
    </xf>
    <xf numFmtId="0" fontId="18" fillId="0" borderId="2" xfId="0" applyFont="1" applyBorder="1" applyAlignment="1" applyProtection="1">
      <alignment horizontal="left"/>
    </xf>
    <xf numFmtId="0" fontId="18" fillId="0" borderId="9" xfId="0" applyFont="1" applyBorder="1" applyAlignment="1" applyProtection="1">
      <alignment horizontal="left"/>
    </xf>
    <xf numFmtId="0" fontId="5" fillId="0" borderId="0" xfId="0" applyFont="1" applyAlignment="1" applyProtection="1">
      <alignment horizontal="center" vertical="center" wrapText="1"/>
    </xf>
    <xf numFmtId="0" fontId="11" fillId="0" borderId="0" xfId="0" applyFont="1" applyAlignment="1" applyProtection="1">
      <alignment horizontal="center" vertical="top" wrapText="1"/>
    </xf>
    <xf numFmtId="0" fontId="11" fillId="0" borderId="0" xfId="0" applyFont="1" applyAlignment="1" applyProtection="1">
      <alignment vertical="top" wrapText="1"/>
    </xf>
    <xf numFmtId="0" fontId="11" fillId="0" borderId="46" xfId="0" applyFont="1" applyBorder="1" applyAlignment="1" applyProtection="1">
      <alignment vertical="top" wrapText="1"/>
    </xf>
    <xf numFmtId="0" fontId="9" fillId="0" borderId="52" xfId="0" applyFont="1" applyBorder="1" applyProtection="1"/>
    <xf numFmtId="0" fontId="9" fillId="0" borderId="51" xfId="0" applyFont="1" applyBorder="1" applyProtection="1"/>
    <xf numFmtId="0" fontId="0" fillId="0" borderId="50" xfId="0" applyBorder="1" applyProtection="1"/>
    <xf numFmtId="0" fontId="22" fillId="13" borderId="46" xfId="0" applyFont="1" applyFill="1" applyBorder="1" applyAlignment="1" applyProtection="1">
      <alignment vertical="top" wrapText="1"/>
    </xf>
    <xf numFmtId="0" fontId="18" fillId="0" borderId="46" xfId="0" applyFont="1" applyBorder="1" applyAlignment="1" applyProtection="1">
      <alignment vertical="top" wrapText="1"/>
    </xf>
    <xf numFmtId="0" fontId="18" fillId="0" borderId="28" xfId="0" applyFont="1" applyBorder="1" applyAlignment="1" applyProtection="1">
      <alignment vertical="top" wrapText="1"/>
    </xf>
    <xf numFmtId="0" fontId="18" fillId="0" borderId="52" xfId="0" applyFont="1" applyBorder="1" applyAlignment="1" applyProtection="1">
      <alignment vertical="top" wrapText="1"/>
    </xf>
    <xf numFmtId="0" fontId="18" fillId="0" borderId="51" xfId="0" applyFont="1" applyBorder="1" applyAlignment="1" applyProtection="1">
      <alignment vertical="top" wrapText="1"/>
    </xf>
    <xf numFmtId="0" fontId="9" fillId="0" borderId="48" xfId="0" applyFont="1" applyBorder="1" applyProtection="1"/>
    <xf numFmtId="0" fontId="18" fillId="0" borderId="46" xfId="0" applyFont="1" applyBorder="1" applyAlignment="1" applyProtection="1">
      <alignment vertical="top" wrapText="1"/>
    </xf>
    <xf numFmtId="10" fontId="18" fillId="0" borderId="46" xfId="0" applyNumberFormat="1" applyFont="1" applyBorder="1" applyAlignment="1" applyProtection="1">
      <alignment vertical="top" wrapText="1"/>
    </xf>
    <xf numFmtId="0" fontId="18" fillId="5" borderId="46" xfId="0" applyFont="1" applyFill="1" applyBorder="1" applyAlignment="1" applyProtection="1">
      <alignment vertical="top" wrapText="1"/>
    </xf>
    <xf numFmtId="0" fontId="9" fillId="0" borderId="49" xfId="0" applyFont="1" applyBorder="1" applyProtection="1"/>
    <xf numFmtId="9" fontId="18" fillId="0" borderId="46" xfId="2" applyFont="1" applyBorder="1" applyAlignment="1" applyProtection="1">
      <alignment vertical="top" wrapText="1"/>
    </xf>
    <xf numFmtId="0" fontId="18" fillId="0" borderId="46" xfId="0" applyFont="1" applyBorder="1" applyAlignment="1" applyProtection="1">
      <alignment horizontal="justify" vertical="top" wrapText="1"/>
    </xf>
    <xf numFmtId="9" fontId="18" fillId="0" borderId="46" xfId="2" applyFont="1" applyBorder="1" applyAlignment="1" applyProtection="1">
      <alignment horizontal="center" vertical="top" wrapText="1"/>
    </xf>
    <xf numFmtId="10" fontId="18" fillId="5" borderId="46" xfId="0" applyNumberFormat="1" applyFont="1" applyFill="1" applyBorder="1" applyAlignment="1" applyProtection="1">
      <alignment vertical="top" wrapText="1"/>
    </xf>
    <xf numFmtId="0" fontId="34" fillId="0" borderId="50" xfId="0" applyFont="1" applyBorder="1" applyProtection="1"/>
    <xf numFmtId="0" fontId="35" fillId="0" borderId="0" xfId="0" applyFont="1" applyProtection="1"/>
    <xf numFmtId="0" fontId="35" fillId="0" borderId="50" xfId="0" applyFont="1" applyBorder="1" applyProtection="1"/>
    <xf numFmtId="0" fontId="18" fillId="5" borderId="28" xfId="0" applyFont="1" applyFill="1" applyBorder="1" applyAlignment="1" applyProtection="1">
      <alignment vertical="top" wrapText="1"/>
    </xf>
    <xf numFmtId="0" fontId="18" fillId="5" borderId="52" xfId="0" applyFont="1" applyFill="1" applyBorder="1" applyAlignment="1" applyProtection="1">
      <alignment vertical="top" wrapText="1"/>
    </xf>
    <xf numFmtId="0" fontId="18" fillId="5" borderId="51" xfId="0" applyFont="1" applyFill="1" applyBorder="1" applyAlignment="1" applyProtection="1">
      <alignment vertical="top" wrapText="1"/>
    </xf>
    <xf numFmtId="0" fontId="36" fillId="0" borderId="50" xfId="0" applyFont="1" applyBorder="1" applyProtection="1"/>
    <xf numFmtId="1" fontId="18" fillId="5" borderId="43" xfId="0" applyNumberFormat="1" applyFont="1" applyFill="1" applyBorder="1" applyAlignment="1" applyProtection="1">
      <alignment vertical="top" wrapText="1"/>
    </xf>
    <xf numFmtId="1" fontId="18" fillId="5" borderId="48" xfId="0" applyNumberFormat="1" applyFont="1" applyFill="1" applyBorder="1" applyAlignment="1" applyProtection="1">
      <alignment vertical="top" wrapText="1"/>
    </xf>
    <xf numFmtId="2" fontId="18" fillId="0" borderId="46" xfId="0" applyNumberFormat="1" applyFont="1" applyBorder="1" applyAlignment="1" applyProtection="1">
      <alignment vertical="top" wrapText="1"/>
    </xf>
    <xf numFmtId="1" fontId="18" fillId="5" borderId="49" xfId="0" applyNumberFormat="1" applyFont="1" applyFill="1" applyBorder="1" applyAlignment="1" applyProtection="1">
      <alignment vertical="top" wrapText="1"/>
    </xf>
    <xf numFmtId="2" fontId="18" fillId="0" borderId="43" xfId="0" applyNumberFormat="1" applyFont="1" applyBorder="1" applyAlignment="1" applyProtection="1">
      <alignment vertical="top" wrapText="1"/>
    </xf>
    <xf numFmtId="0" fontId="18" fillId="0" borderId="43" xfId="0" applyFont="1" applyBorder="1" applyAlignment="1" applyProtection="1">
      <alignment vertical="top" wrapText="1"/>
    </xf>
    <xf numFmtId="2" fontId="18" fillId="0" borderId="49" xfId="0" applyNumberFormat="1" applyFont="1" applyBorder="1" applyAlignment="1" applyProtection="1">
      <alignment vertical="top" wrapText="1"/>
    </xf>
    <xf numFmtId="2" fontId="18" fillId="0" borderId="28" xfId="0" applyNumberFormat="1" applyFont="1" applyBorder="1" applyAlignment="1" applyProtection="1">
      <alignment vertical="top" wrapText="1"/>
    </xf>
    <xf numFmtId="0" fontId="18" fillId="0" borderId="1" xfId="0" applyFont="1" applyBorder="1" applyAlignment="1" applyProtection="1">
      <alignment vertical="top" wrapText="1"/>
    </xf>
    <xf numFmtId="0" fontId="18" fillId="0" borderId="51" xfId="0" applyFont="1" applyBorder="1" applyAlignment="1" applyProtection="1">
      <alignment vertical="top" wrapText="1"/>
    </xf>
    <xf numFmtId="10" fontId="18" fillId="0" borderId="46" xfId="0" applyNumberFormat="1" applyFont="1" applyBorder="1" applyAlignment="1" applyProtection="1">
      <alignment horizontal="center" vertical="top" wrapText="1"/>
    </xf>
    <xf numFmtId="2" fontId="18" fillId="0" borderId="47" xfId="0" applyNumberFormat="1" applyFont="1" applyBorder="1" applyAlignment="1" applyProtection="1">
      <alignment vertical="top" wrapText="1"/>
    </xf>
    <xf numFmtId="2" fontId="18" fillId="0" borderId="50" xfId="0" applyNumberFormat="1" applyFont="1" applyBorder="1" applyAlignment="1" applyProtection="1">
      <alignment vertical="top" wrapText="1"/>
    </xf>
    <xf numFmtId="2" fontId="18" fillId="0" borderId="25" xfId="0" applyNumberFormat="1" applyFont="1" applyBorder="1" applyAlignment="1" applyProtection="1">
      <alignment vertical="top" wrapText="1"/>
    </xf>
    <xf numFmtId="10" fontId="18" fillId="0" borderId="28" xfId="0" applyNumberFormat="1" applyFont="1" applyBorder="1" applyAlignment="1" applyProtection="1">
      <alignment vertical="top" wrapText="1"/>
    </xf>
    <xf numFmtId="0" fontId="9" fillId="0" borderId="1" xfId="0" applyFont="1" applyBorder="1" applyProtection="1"/>
    <xf numFmtId="0" fontId="18" fillId="0" borderId="49" xfId="0" applyFont="1" applyBorder="1" applyAlignment="1" applyProtection="1">
      <alignment vertical="top" wrapText="1"/>
    </xf>
    <xf numFmtId="0" fontId="42" fillId="0" borderId="50" xfId="0" applyFont="1" applyBorder="1" applyProtection="1"/>
    <xf numFmtId="0" fontId="10" fillId="0" borderId="50" xfId="0" applyFont="1" applyBorder="1" applyAlignment="1" applyProtection="1">
      <alignment vertical="top"/>
    </xf>
    <xf numFmtId="2" fontId="10" fillId="0" borderId="50" xfId="0" applyNumberFormat="1" applyFont="1" applyBorder="1" applyAlignment="1" applyProtection="1">
      <alignment horizontal="center" vertical="center" wrapText="1"/>
    </xf>
    <xf numFmtId="0" fontId="9" fillId="0" borderId="50" xfId="0" applyFont="1" applyBorder="1" applyAlignment="1" applyProtection="1">
      <alignment vertical="top" wrapText="1"/>
    </xf>
    <xf numFmtId="0" fontId="50" fillId="13" borderId="46" xfId="0" applyFont="1" applyFill="1" applyBorder="1" applyAlignment="1" applyProtection="1">
      <alignment vertical="top" wrapText="1"/>
    </xf>
    <xf numFmtId="2" fontId="50" fillId="13" borderId="46" xfId="0" applyNumberFormat="1" applyFont="1" applyFill="1" applyBorder="1" applyAlignment="1" applyProtection="1">
      <alignment vertical="top" wrapText="1"/>
    </xf>
    <xf numFmtId="10" fontId="10" fillId="0" borderId="46" xfId="0" applyNumberFormat="1" applyFont="1" applyBorder="1" applyAlignment="1" applyProtection="1">
      <alignment vertical="top"/>
    </xf>
    <xf numFmtId="10" fontId="10" fillId="0" borderId="46" xfId="0" applyNumberFormat="1" applyFont="1" applyBorder="1" applyAlignment="1" applyProtection="1">
      <alignment horizontal="center" vertical="center" wrapText="1"/>
    </xf>
    <xf numFmtId="10" fontId="9" fillId="0" borderId="46" xfId="0" applyNumberFormat="1" applyFont="1" applyBorder="1" applyAlignment="1" applyProtection="1">
      <alignment vertical="top" wrapText="1"/>
    </xf>
    <xf numFmtId="0" fontId="5" fillId="5" borderId="50" xfId="0" applyFont="1" applyFill="1" applyBorder="1" applyAlignment="1" applyProtection="1">
      <alignment horizontal="center" vertical="center"/>
    </xf>
    <xf numFmtId="0" fontId="9" fillId="0" borderId="50" xfId="0" applyFont="1" applyBorder="1" applyAlignment="1" applyProtection="1">
      <alignment horizontal="center" vertical="top"/>
    </xf>
    <xf numFmtId="0" fontId="5" fillId="0" borderId="50" xfId="0" applyFont="1" applyBorder="1" applyAlignment="1" applyProtection="1">
      <alignment vertical="top" wrapText="1"/>
    </xf>
    <xf numFmtId="0" fontId="9" fillId="0" borderId="50" xfId="0" applyFont="1" applyBorder="1" applyAlignment="1" applyProtection="1">
      <alignment horizontal="left" vertical="top" wrapText="1"/>
    </xf>
    <xf numFmtId="0" fontId="60" fillId="0" borderId="50" xfId="0" applyFont="1" applyBorder="1" applyAlignment="1" applyProtection="1">
      <alignment horizontal="center" vertical="center"/>
    </xf>
    <xf numFmtId="0" fontId="3" fillId="0" borderId="0" xfId="0" applyFont="1" applyProtection="1"/>
    <xf numFmtId="0" fontId="9" fillId="0" borderId="50" xfId="0" applyFont="1" applyBorder="1" applyAlignment="1" applyProtection="1">
      <alignment vertical="top" wrapText="1"/>
    </xf>
    <xf numFmtId="0" fontId="9" fillId="0" borderId="50" xfId="0" applyFont="1" applyBorder="1" applyProtection="1"/>
    <xf numFmtId="0" fontId="22" fillId="13" borderId="46" xfId="0" applyFont="1" applyFill="1" applyBorder="1" applyAlignment="1" applyProtection="1">
      <alignment vertical="top" wrapText="1"/>
    </xf>
    <xf numFmtId="0" fontId="9" fillId="0" borderId="46" xfId="0" applyFont="1" applyBorder="1" applyAlignment="1" applyProtection="1">
      <alignment horizontal="left" vertical="top" wrapText="1"/>
    </xf>
    <xf numFmtId="0" fontId="22" fillId="13" borderId="1" xfId="0" applyFont="1" applyFill="1" applyBorder="1" applyAlignment="1" applyProtection="1">
      <alignment vertical="top" wrapText="1"/>
    </xf>
    <xf numFmtId="0" fontId="62" fillId="0" borderId="51" xfId="0" applyFont="1" applyBorder="1" applyAlignment="1" applyProtection="1">
      <alignment horizontal="left" vertical="top" wrapText="1"/>
    </xf>
    <xf numFmtId="0" fontId="18" fillId="0" borderId="46" xfId="0" applyFont="1" applyBorder="1" applyAlignment="1" applyProtection="1">
      <alignment horizontal="left" vertical="top" wrapText="1"/>
    </xf>
    <xf numFmtId="0" fontId="23" fillId="0" borderId="0" xfId="0" applyFont="1" applyProtection="1"/>
    <xf numFmtId="0" fontId="20" fillId="0" borderId="50" xfId="0" applyFont="1" applyBorder="1" applyAlignment="1" applyProtection="1">
      <alignment horizontal="left" wrapText="1"/>
    </xf>
    <xf numFmtId="0" fontId="10" fillId="0" borderId="0" xfId="0" applyFont="1" applyAlignment="1" applyProtection="1">
      <alignment vertical="top" wrapText="1"/>
    </xf>
    <xf numFmtId="0" fontId="9" fillId="0" borderId="0" xfId="0" applyFont="1" applyAlignment="1" applyProtection="1">
      <alignment vertical="top" wrapText="1"/>
    </xf>
    <xf numFmtId="0" fontId="18" fillId="13" borderId="46" xfId="0" applyFont="1" applyFill="1" applyBorder="1" applyAlignment="1" applyProtection="1">
      <alignment vertical="top" wrapText="1"/>
    </xf>
    <xf numFmtId="0" fontId="18" fillId="5" borderId="28" xfId="0" applyFont="1" applyFill="1" applyBorder="1" applyAlignment="1" applyProtection="1">
      <alignment horizontal="left" vertical="top" wrapText="1"/>
    </xf>
    <xf numFmtId="0" fontId="18" fillId="5" borderId="51" xfId="0" applyFont="1" applyFill="1" applyBorder="1" applyAlignment="1" applyProtection="1">
      <alignment horizontal="left" vertical="top" wrapText="1"/>
    </xf>
    <xf numFmtId="0" fontId="9" fillId="5" borderId="50" xfId="0" applyFont="1" applyFill="1" applyBorder="1" applyProtection="1"/>
    <xf numFmtId="0" fontId="10" fillId="0" borderId="0" xfId="0" applyFont="1" applyAlignment="1" applyProtection="1">
      <alignment vertical="top" wrapText="1"/>
    </xf>
    <xf numFmtId="0" fontId="9" fillId="5" borderId="46" xfId="0" applyFont="1" applyFill="1" applyBorder="1" applyAlignment="1" applyProtection="1">
      <alignment vertical="center" wrapText="1"/>
    </xf>
    <xf numFmtId="0" fontId="9" fillId="5" borderId="51" xfId="0" applyFont="1" applyFill="1" applyBorder="1" applyAlignment="1" applyProtection="1">
      <alignment vertical="center"/>
    </xf>
    <xf numFmtId="0" fontId="9" fillId="5" borderId="51" xfId="0" applyFont="1" applyFill="1" applyBorder="1" applyAlignment="1" applyProtection="1">
      <alignment vertical="center" wrapText="1"/>
    </xf>
    <xf numFmtId="0" fontId="9" fillId="5" borderId="46" xfId="0" applyFont="1" applyFill="1" applyBorder="1" applyAlignment="1" applyProtection="1">
      <alignment vertical="center"/>
    </xf>
    <xf numFmtId="0" fontId="9" fillId="5" borderId="28" xfId="0" applyFont="1" applyFill="1" applyBorder="1" applyAlignment="1" applyProtection="1">
      <alignment horizontal="left" vertical="center" wrapText="1"/>
    </xf>
    <xf numFmtId="0" fontId="9" fillId="5" borderId="51" xfId="0" applyFont="1" applyFill="1" applyBorder="1" applyAlignment="1" applyProtection="1">
      <alignment horizontal="left" vertical="center" wrapText="1"/>
    </xf>
    <xf numFmtId="0" fontId="9" fillId="5" borderId="28" xfId="0" applyFont="1" applyFill="1" applyBorder="1" applyAlignment="1" applyProtection="1">
      <alignment horizontal="center" vertical="center" wrapText="1"/>
    </xf>
    <xf numFmtId="0" fontId="9" fillId="5" borderId="51" xfId="0" applyFont="1" applyFill="1" applyBorder="1" applyAlignment="1" applyProtection="1">
      <alignment horizontal="center" vertical="center" wrapText="1"/>
    </xf>
    <xf numFmtId="0" fontId="9" fillId="5" borderId="28" xfId="0" applyFont="1" applyFill="1" applyBorder="1" applyAlignment="1" applyProtection="1">
      <alignment horizontal="center" vertical="center"/>
    </xf>
    <xf numFmtId="0" fontId="9" fillId="5" borderId="51" xfId="0" applyFont="1" applyFill="1" applyBorder="1" applyAlignment="1" applyProtection="1">
      <alignment horizontal="center" vertical="center"/>
    </xf>
    <xf numFmtId="0" fontId="9" fillId="5" borderId="46" xfId="0" applyFont="1" applyFill="1" applyBorder="1" applyAlignment="1" applyProtection="1">
      <alignment horizontal="left" vertical="center" wrapText="1"/>
    </xf>
    <xf numFmtId="0" fontId="9" fillId="5" borderId="51" xfId="0" applyFont="1" applyFill="1" applyBorder="1" applyAlignment="1" applyProtection="1">
      <alignment horizontal="left" vertical="center"/>
    </xf>
    <xf numFmtId="0" fontId="9" fillId="5" borderId="46" xfId="0" applyFont="1" applyFill="1" applyBorder="1" applyAlignment="1" applyProtection="1">
      <alignment horizontal="left" vertical="center"/>
    </xf>
    <xf numFmtId="0" fontId="9" fillId="5" borderId="28" xfId="0" applyFont="1" applyFill="1" applyBorder="1" applyAlignment="1" applyProtection="1">
      <alignment horizontal="left" vertical="center"/>
    </xf>
    <xf numFmtId="0" fontId="51" fillId="5" borderId="50" xfId="0" applyFont="1" applyFill="1" applyBorder="1" applyAlignment="1" applyProtection="1">
      <alignment vertical="top" wrapText="1"/>
    </xf>
    <xf numFmtId="0" fontId="0" fillId="5" borderId="0" xfId="0" applyFill="1" applyProtection="1"/>
  </cellXfs>
  <cellStyles count="6">
    <cellStyle name="Comma" xfId="3" builtinId="3"/>
    <cellStyle name="Hipervínculo 2" xfId="5" xr:uid="{6DFE44B9-5997-4F7D-9A0B-4153F6C22796}"/>
    <cellStyle name="Hyperlink" xfId="1" builtinId="8"/>
    <cellStyle name="Normal" xfId="0" builtinId="0"/>
    <cellStyle name="Normal 2" xfId="4" xr:uid="{7B973ED5-CE1A-43C8-A462-48BA35ADD39A}"/>
    <cellStyle name="Percent" xfId="2"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barChart>
        <c:barDir val="col"/>
        <c:grouping val="clustered"/>
        <c:varyColors val="1"/>
        <c:ser>
          <c:idx val="0"/>
          <c:order val="0"/>
          <c:tx>
            <c:strRef>
              <c:f>'2. Progress towards outcomes'!$B$28</c:f>
              <c:strCache>
                <c:ptCount val="1"/>
                <c:pt idx="0">
                  <c:v>Average Cumulative progress toward outcomes (%)</c:v>
                </c:pt>
              </c:strCache>
            </c:strRef>
          </c:tx>
          <c:spPr>
            <a:solidFill>
              <a:srgbClr val="FF9999"/>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outcomes'!$B$29</c:f>
              <c:numCache>
                <c:formatCode>0.00%</c:formatCode>
                <c:ptCount val="1"/>
                <c:pt idx="0">
                  <c:v>0.24633265150995282</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0-2102-429D-99A4-ECEC66A55393}"/>
            </c:ext>
          </c:extLst>
        </c:ser>
        <c:ser>
          <c:idx val="1"/>
          <c:order val="1"/>
          <c:tx>
            <c:strRef>
              <c:f>'2. Progress towards outcomes'!$C$28</c:f>
              <c:strCache>
                <c:ptCount val="1"/>
                <c:pt idx="0">
                  <c:v>Time elapsed since project start/EOD vs Planned Project End Date </c:v>
                </c:pt>
              </c:strCache>
            </c:strRef>
          </c:tx>
          <c:spPr>
            <a:solidFill>
              <a:srgbClr val="99CCFF"/>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outcomes'!$C$29</c:f>
              <c:numCache>
                <c:formatCode>0.00%</c:formatCode>
                <c:ptCount val="1"/>
                <c:pt idx="0">
                  <c:v>0.54356164383561645</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1-2102-429D-99A4-ECEC66A55393}"/>
            </c:ext>
          </c:extLst>
        </c:ser>
        <c:ser>
          <c:idx val="2"/>
          <c:order val="2"/>
          <c:tx>
            <c:strRef>
              <c:f>'2. Progress towards outcomes'!$D$28</c:f>
              <c:strCache>
                <c:ptCount val="1"/>
                <c:pt idx="0">
                  <c:v>% of delivery</c:v>
                </c:pt>
              </c:strCache>
            </c:strRef>
          </c:tx>
          <c:spPr>
            <a:solidFill>
              <a:srgbClr val="99FF99"/>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outcomes'!$D$29</c:f>
              <c:numCache>
                <c:formatCode>0.00%</c:formatCode>
                <c:ptCount val="1"/>
                <c:pt idx="0">
                  <c:v>0</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2-2102-429D-99A4-ECEC66A55393}"/>
            </c:ext>
          </c:extLst>
        </c:ser>
        <c:dLbls>
          <c:showLegendKey val="0"/>
          <c:showVal val="0"/>
          <c:showCatName val="0"/>
          <c:showSerName val="0"/>
          <c:showPercent val="0"/>
          <c:showBubbleSize val="0"/>
        </c:dLbls>
        <c:gapWidth val="150"/>
        <c:axId val="10"/>
        <c:axId val="100"/>
      </c:barChart>
      <c:catAx>
        <c:axId val="10"/>
        <c:scaling>
          <c:orientation val="minMax"/>
        </c:scaling>
        <c:delete val="1"/>
        <c:axPos val="b"/>
        <c:majorTickMark val="none"/>
        <c:minorTickMark val="none"/>
        <c:tickLblPos val="nextTo"/>
        <c:crossAx val="100"/>
        <c:crosses val="autoZero"/>
        <c:auto val="1"/>
        <c:lblAlgn val="ctr"/>
        <c:lblOffset val="100"/>
        <c:noMultiLvlLbl val="1"/>
      </c:catAx>
      <c:valAx>
        <c:axId val="100"/>
        <c:scaling>
          <c:orientation val="minMax"/>
        </c:scaling>
        <c:delete val="1"/>
        <c:axPos val="l"/>
        <c:title>
          <c:tx>
            <c:rich>
              <a:bodyPr/>
              <a:lstStyle/>
              <a:p>
                <a:pPr>
                  <a:defRPr/>
                </a:pPr>
                <a:r>
                  <a:rPr lang="en-US"/>
                  <a:t>%</a:t>
                </a:r>
              </a:p>
            </c:rich>
          </c:tx>
          <c:overlay val="1"/>
        </c:title>
        <c:numFmt formatCode="0%" sourceLinked="0"/>
        <c:majorTickMark val="out"/>
        <c:minorTickMark val="none"/>
        <c:tickLblPos val="nextTo"/>
        <c:crossAx val="10"/>
        <c:crosses val="autoZero"/>
        <c:crossBetween val="between"/>
      </c:valAx>
    </c:plotArea>
    <c:legend>
      <c:legendPos val="b"/>
      <c:overlay val="0"/>
    </c:legend>
    <c:plotVisOnly val="1"/>
    <c:dispBlanksAs val="gap"/>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31749</xdr:colOff>
      <xdr:row>0</xdr:row>
      <xdr:rowOff>31749</xdr:rowOff>
    </xdr:from>
    <xdr:ext cx="2028826" cy="774660"/>
    <xdr:pic>
      <xdr:nvPicPr>
        <xdr:cNvPr id="5" name="Picture 1" descr="Graphical user interface, text&#10;&#10;Description automatically generated">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srcRect l="6541" t="11919" r="5814" b="15420"/>
        <a:stretch>
          <a:fillRect/>
        </a:stretch>
      </xdr:blipFill>
      <xdr:spPr bwMode="auto">
        <a:xfrm>
          <a:off x="31749" y="31749"/>
          <a:ext cx="2028826" cy="774660"/>
        </a:xfrm>
        <a:prstGeom prst="rect">
          <a:avLst/>
        </a:prstGeom>
        <a:noFill/>
        <a:ln>
          <a:noFill/>
          <a:prstDash val="solid"/>
        </a:ln>
      </xdr:spPr>
    </xdr:pic>
    <xdr:clientData/>
  </xdr:oneCellAnchor>
  <xdr:oneCellAnchor>
    <xdr:from>
      <xdr:col>6</xdr:col>
      <xdr:colOff>647454</xdr:colOff>
      <xdr:row>0</xdr:row>
      <xdr:rowOff>38100</xdr:rowOff>
    </xdr:from>
    <xdr:ext cx="1829046" cy="714488"/>
    <xdr:pic>
      <xdr:nvPicPr>
        <xdr:cNvPr id="4" name="Immagine 1" descr="Immagine che contiene testo&#10;&#10;Descrizione generata automaticamente">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srcRect/>
        <a:stretch>
          <a:fillRect/>
        </a:stretch>
      </xdr:blipFill>
      <xdr:spPr bwMode="auto">
        <a:xfrm>
          <a:off x="4505079" y="38100"/>
          <a:ext cx="1829046" cy="714488"/>
        </a:xfrm>
        <a:prstGeom prst="rect">
          <a:avLst/>
        </a:prstGeom>
        <a:noFill/>
        <a:ln>
          <a:noFill/>
          <a:prstDash val="solid"/>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4</xdr:col>
      <xdr:colOff>983671</xdr:colOff>
      <xdr:row>27</xdr:row>
      <xdr:rowOff>96577</xdr:rowOff>
    </xdr:from>
    <xdr:ext cx="6379153" cy="2522797"/>
    <xdr:graphicFrame macro="">
      <xdr:nvGraphicFramePr>
        <xdr:cNvPr id="2" name="Chart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hegef.org/" TargetMode="External"/><Relationship Id="rId2" Type="http://schemas.openxmlformats.org/officeDocument/2006/relationships/hyperlink" Target="https://www.thegef.org/" TargetMode="External"/><Relationship Id="rId1" Type="http://schemas.openxmlformats.org/officeDocument/2006/relationships/hyperlink" Target="https://www.thegef.org/"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thegef.org/council-meeting-documents/guidelines-project-and-program-cycle-policy-2020-update"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thegef.org/sites/default/files/documents/GEF_FI_GN_01_Cofinancing_Guidelines_2018.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hyperlink" Target="mailto:mgonzales@minam.gob.pe" TargetMode="External"/><Relationship Id="rId7" Type="http://schemas.openxmlformats.org/officeDocument/2006/relationships/printerSettings" Target="../printerSettings/printerSettings2.bin"/><Relationship Id="rId2" Type="http://schemas.openxmlformats.org/officeDocument/2006/relationships/hyperlink" Target="mailto:mariana.escobararango@fao.org" TargetMode="External"/><Relationship Id="rId1" Type="http://schemas.openxmlformats.org/officeDocument/2006/relationships/hyperlink" Target="mailto:slazo@profonanpe.org.pe" TargetMode="External"/><Relationship Id="rId6" Type="http://schemas.openxmlformats.org/officeDocument/2006/relationships/hyperlink" Target="mailto:lorenzo.camposaguirre@fao.org" TargetMode="External"/><Relationship Id="rId5" Type="http://schemas.openxmlformats.org/officeDocument/2006/relationships/hyperlink" Target="mailto:hernan.gonzalez@fao.org" TargetMode="External"/><Relationship Id="rId4" Type="http://schemas.openxmlformats.org/officeDocument/2006/relationships/hyperlink" Target="mailto:Jessica.Casaza@fao.org"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s://www.youtube.com/@ferm-xj8ud/search" TargetMode="External"/><Relationship Id="rId2" Type="http://schemas.openxmlformats.org/officeDocument/2006/relationships/hyperlink" Target="https://ferm.fao.org/docs/ferm_user_guide_draft.pdf" TargetMode="External"/><Relationship Id="rId1" Type="http://schemas.openxmlformats.org/officeDocument/2006/relationships/hyperlink" Target="https://ferm.fao.org/" TargetMode="External"/><Relationship Id="rId5" Type="http://schemas.openxmlformats.org/officeDocument/2006/relationships/printerSettings" Target="../printerSettings/printerSettings16.bin"/><Relationship Id="rId4" Type="http://schemas.openxmlformats.org/officeDocument/2006/relationships/hyperlink" Target="mailto:carmen.morales@fao.org"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499984740745262"/>
  </sheetPr>
  <dimension ref="B6:L32"/>
  <sheetViews>
    <sheetView showGridLines="0" view="pageBreakPreview" zoomScale="86" zoomScaleNormal="100" zoomScaleSheetLayoutView="86" workbookViewId="0">
      <selection activeCell="R7" sqref="R7"/>
    </sheetView>
  </sheetViews>
  <sheetFormatPr defaultColWidth="8.85546875" defaultRowHeight="15" x14ac:dyDescent="0.25"/>
  <cols>
    <col min="1" max="1" width="2.140625" customWidth="1"/>
    <col min="3" max="3" width="10.42578125" customWidth="1"/>
    <col min="4" max="5" width="8.5703125" customWidth="1"/>
    <col min="6" max="6" width="16.42578125" customWidth="1"/>
    <col min="7" max="7" width="10.140625" customWidth="1"/>
    <col min="8" max="8" width="6.85546875" customWidth="1"/>
    <col min="9" max="9" width="6.140625" customWidth="1"/>
    <col min="12" max="12" width="13.42578125" customWidth="1"/>
  </cols>
  <sheetData>
    <row r="6" spans="2:12" ht="24.95" customHeight="1" x14ac:dyDescent="0.25">
      <c r="B6" s="95" t="s">
        <v>0</v>
      </c>
      <c r="C6" s="94"/>
      <c r="D6" s="94"/>
      <c r="E6" s="94"/>
      <c r="F6" s="94"/>
      <c r="G6" s="94"/>
      <c r="H6" s="94"/>
      <c r="I6" s="94"/>
      <c r="J6" s="94"/>
      <c r="K6" s="94"/>
    </row>
    <row r="7" spans="2:12" ht="24.95" customHeight="1" x14ac:dyDescent="0.25">
      <c r="B7" s="93" t="s">
        <v>1</v>
      </c>
      <c r="C7" s="94"/>
      <c r="D7" s="94"/>
      <c r="E7" s="94"/>
      <c r="F7" s="94"/>
      <c r="G7" s="94"/>
      <c r="H7" s="94"/>
      <c r="I7" s="94"/>
      <c r="J7" s="94"/>
      <c r="K7" s="94"/>
    </row>
    <row r="8" spans="2:12" ht="24.95" customHeight="1" x14ac:dyDescent="0.25">
      <c r="B8" s="96" t="s">
        <v>2</v>
      </c>
      <c r="C8" s="94"/>
      <c r="D8" s="94"/>
      <c r="E8" s="94"/>
      <c r="F8" s="94"/>
      <c r="G8" s="94"/>
      <c r="H8" s="94"/>
      <c r="I8" s="94"/>
      <c r="J8" s="94"/>
      <c r="K8" s="94"/>
      <c r="L8" s="39"/>
    </row>
    <row r="9" spans="2:12" ht="30" customHeight="1" x14ac:dyDescent="0.25">
      <c r="B9" s="24" t="s">
        <v>3</v>
      </c>
      <c r="C9" s="19"/>
      <c r="D9" s="19"/>
      <c r="E9" s="19"/>
      <c r="F9" s="19"/>
      <c r="G9" s="19"/>
      <c r="H9" s="19"/>
      <c r="I9" s="19"/>
      <c r="J9" s="19"/>
      <c r="K9" s="19"/>
      <c r="L9" s="9"/>
    </row>
    <row r="10" spans="2:12" ht="30" customHeight="1" x14ac:dyDescent="0.25">
      <c r="B10" s="37" t="str">
        <f>HYPERLINK("#'1. Basic project data'!N10","1. BASIC PROJECT DATA")</f>
        <v>1. BASIC PROJECT DATA</v>
      </c>
      <c r="C10" s="10"/>
      <c r="D10" s="20"/>
      <c r="E10" s="11"/>
      <c r="F10" s="11"/>
      <c r="G10" s="11"/>
      <c r="H10" s="11"/>
      <c r="I10" s="11"/>
      <c r="J10" s="11"/>
      <c r="K10" s="11"/>
      <c r="L10" s="12"/>
    </row>
    <row r="11" spans="2:12" ht="30" customHeight="1" x14ac:dyDescent="0.25">
      <c r="B11" s="37" t="str">
        <f>HYPERLINK("#'2. Progress towards outcomes'!N11","2. PROGRESS TOWARDS ACHIEVING PROJECT OBJECTIVE(S) (DEVELOPMENT OBJECTIVE)")</f>
        <v>2. PROGRESS TOWARDS ACHIEVING PROJECT OBJECTIVE(S) (DEVELOPMENT OBJECTIVE)</v>
      </c>
      <c r="C11" s="10"/>
      <c r="D11" s="10"/>
      <c r="E11" s="10"/>
      <c r="F11" s="10"/>
      <c r="G11" s="10"/>
      <c r="H11" s="10"/>
      <c r="I11" s="20"/>
      <c r="J11" s="20"/>
      <c r="K11" s="20"/>
      <c r="L11" s="12"/>
    </row>
    <row r="12" spans="2:12" ht="30" customHeight="1" x14ac:dyDescent="0.25">
      <c r="B12" s="37" t="str">
        <f>HYPERLINK("#'3. Implementation Progress'!N12","3. IMPLEMENTATION PROGRESS (IP)")</f>
        <v>3. IMPLEMENTATION PROGRESS (IP)</v>
      </c>
      <c r="C12" s="11"/>
      <c r="D12" s="11"/>
      <c r="E12" s="20"/>
      <c r="F12" s="11"/>
      <c r="G12" s="11"/>
      <c r="H12" s="11"/>
      <c r="I12" s="11"/>
      <c r="J12" s="11"/>
      <c r="K12" s="11"/>
      <c r="L12" s="12"/>
    </row>
    <row r="13" spans="2:12" ht="30" customHeight="1" x14ac:dyDescent="0.25">
      <c r="B13" s="37" t="str">
        <f>HYPERLINK("#'4. Summary on progress'!N13","4. SUMMARY ON PROGRESS AND CHALLENGES")</f>
        <v>4. SUMMARY ON PROGRESS AND CHALLENGES</v>
      </c>
      <c r="C13" s="10"/>
      <c r="D13" s="10"/>
      <c r="E13" s="10"/>
      <c r="F13" s="10"/>
      <c r="G13" s="20"/>
      <c r="H13" s="20"/>
      <c r="I13" s="20"/>
      <c r="J13" s="20"/>
      <c r="K13" s="20"/>
      <c r="L13" s="12"/>
    </row>
    <row r="14" spans="2:12" ht="30" customHeight="1" x14ac:dyDescent="0.25">
      <c r="B14" s="37" t="str">
        <f>HYPERLINK("#'5. ESS Risk'!N14","5.ENVIRONMENTAL AND SOCIAL SAFEGUARDS (ESS):RISKS FROM THE PROJECT")</f>
        <v>5.ENVIRONMENTAL AND SOCIAL SAFEGUARDS (ESS):RISKS FROM THE PROJECT</v>
      </c>
      <c r="C14" s="10"/>
      <c r="D14" s="10"/>
      <c r="E14" s="10"/>
      <c r="F14" s="10"/>
      <c r="G14" s="10"/>
      <c r="H14" s="20"/>
      <c r="I14" s="20"/>
      <c r="J14" s="20"/>
      <c r="K14" s="20"/>
      <c r="L14" s="12"/>
    </row>
    <row r="15" spans="2:12" ht="30" customHeight="1" x14ac:dyDescent="0.25">
      <c r="B15" s="37" t="str">
        <f>HYPERLINK("#'6. Risks to the project'!N15","6. RISKS TO THE PROJECT")</f>
        <v>6. RISKS TO THE PROJECT</v>
      </c>
      <c r="C15" s="11"/>
      <c r="D15" s="20"/>
      <c r="E15" s="11"/>
      <c r="F15" s="11"/>
      <c r="G15" s="11"/>
      <c r="H15" s="11"/>
      <c r="I15" s="11"/>
      <c r="J15" s="11"/>
      <c r="K15" s="11"/>
      <c r="L15" s="12"/>
    </row>
    <row r="16" spans="2:12" ht="30" customHeight="1" x14ac:dyDescent="0.25">
      <c r="B16" s="37" t="str">
        <f>HYPERLINK("#'7. Follow-up on Mid-term review'!N16","7. FOLLOW-UP ON MID-TERM REVIEW OR SUPERVISION MISSION")</f>
        <v>7. FOLLOW-UP ON MID-TERM REVIEW OR SUPERVISION MISSION</v>
      </c>
      <c r="C16" s="11"/>
      <c r="D16" s="11"/>
      <c r="E16" s="11"/>
      <c r="F16" s="11"/>
      <c r="G16" s="20"/>
      <c r="H16" s="11"/>
      <c r="I16" s="11"/>
      <c r="J16" s="11"/>
      <c r="K16" s="11"/>
      <c r="L16" s="12"/>
    </row>
    <row r="17" spans="2:12" ht="30" customHeight="1" x14ac:dyDescent="0.25">
      <c r="B17" s="37" t="str">
        <f>HYPERLINK("#'8. Minor project amendments'!N17","8. MINOR PROJECT AMENDMENTS")</f>
        <v>8. MINOR PROJECT AMENDMENTS</v>
      </c>
      <c r="C17" s="11"/>
      <c r="D17" s="11"/>
      <c r="E17" s="20"/>
      <c r="F17" s="11"/>
      <c r="G17" s="11"/>
      <c r="H17" s="11"/>
      <c r="I17" s="11"/>
      <c r="J17" s="11"/>
      <c r="K17" s="11"/>
      <c r="L17" s="12"/>
    </row>
    <row r="18" spans="2:12" ht="30" customHeight="1" x14ac:dyDescent="0.25">
      <c r="B18" s="37" t="str">
        <f>HYPERLINK("#'9. Stakeholders' Engagement'!N18","9. STAKEHOLDERS' ENGAGEMENT")</f>
        <v>9. STAKEHOLDERS' ENGAGEMENT</v>
      </c>
      <c r="C18" s="11"/>
      <c r="D18" s="11"/>
      <c r="E18" s="20"/>
      <c r="F18" s="11"/>
      <c r="G18" s="11"/>
      <c r="H18" s="11"/>
      <c r="I18" s="11"/>
      <c r="J18" s="11"/>
      <c r="K18" s="11"/>
      <c r="L18" s="12"/>
    </row>
    <row r="19" spans="2:12" ht="30" customHeight="1" x14ac:dyDescent="0.25">
      <c r="B19" s="37" t="str">
        <f>HYPERLINK("#'10. Gender Mainstreaming'!N19","10. GENDER MAINSTREAMING")</f>
        <v>10. GENDER MAINSTREAMING</v>
      </c>
      <c r="C19" s="11"/>
      <c r="D19" s="11"/>
      <c r="E19" s="20"/>
      <c r="F19" s="11"/>
      <c r="G19" s="11"/>
      <c r="H19" s="11"/>
      <c r="I19" s="11"/>
      <c r="J19" s="11"/>
      <c r="K19" s="11"/>
      <c r="L19" s="12"/>
    </row>
    <row r="20" spans="2:12" ht="30" customHeight="1" x14ac:dyDescent="0.25">
      <c r="B20" s="37" t="str">
        <f>HYPERLINK("#'11. Knowledge Management'!N20","11. KNOWLEDGE MANAGEMENT ACTIVITIES")</f>
        <v>11. KNOWLEDGE MANAGEMENT ACTIVITIES</v>
      </c>
      <c r="C20" s="11"/>
      <c r="D20" s="11"/>
      <c r="E20" s="11"/>
      <c r="F20" s="20"/>
      <c r="G20" s="11"/>
      <c r="H20" s="11"/>
      <c r="I20" s="11"/>
      <c r="J20" s="11"/>
      <c r="K20" s="11"/>
      <c r="L20" s="12"/>
    </row>
    <row r="21" spans="2:12" ht="30" customHeight="1" x14ac:dyDescent="0.25">
      <c r="B21" s="37" t="str">
        <f>HYPERLINK("#'12. Indigenous &amp; Local Involve.'!N21","12. INDIGENOUS PEOPLES AND LOCAL COMMUNITIES INVOLVEMENT")</f>
        <v>12. INDIGENOUS PEOPLES AND LOCAL COMMUNITIES INVOLVEMENT</v>
      </c>
      <c r="C21" s="11"/>
      <c r="D21" s="11"/>
      <c r="E21" s="11"/>
      <c r="F21" s="11"/>
      <c r="G21" s="20"/>
      <c r="H21" s="11"/>
      <c r="I21" s="11"/>
      <c r="J21" s="11"/>
      <c r="K21" s="11"/>
      <c r="L21" s="12"/>
    </row>
    <row r="22" spans="2:12" ht="30" customHeight="1" x14ac:dyDescent="0.25">
      <c r="B22" s="37" t="str">
        <f>HYPERLINK("#'13. Co-Financing Table'!N22","13. CO-FINANCING TABLE")</f>
        <v>13. CO-FINANCING TABLE</v>
      </c>
      <c r="C22" s="11"/>
      <c r="D22" s="20"/>
      <c r="E22" s="11"/>
      <c r="F22" s="11"/>
      <c r="G22" s="11"/>
      <c r="H22" s="11"/>
      <c r="I22" s="11"/>
      <c r="J22" s="11"/>
      <c r="K22" s="11"/>
      <c r="L22" s="12"/>
    </row>
    <row r="23" spans="2:12" ht="30" customHeight="1" x14ac:dyDescent="0.25">
      <c r="B23" s="37" t="str">
        <f>HYPERLINK("#'14. GEO Location'!N23","14. GEO LOCATION INFORMATION")</f>
        <v>14. GEO LOCATION INFORMATION</v>
      </c>
      <c r="C23" s="11"/>
      <c r="D23" s="11"/>
      <c r="E23" s="20"/>
      <c r="F23" s="11"/>
      <c r="G23" s="11"/>
      <c r="H23" s="11"/>
      <c r="I23" s="11"/>
      <c r="J23" s="11"/>
      <c r="K23" s="11"/>
      <c r="L23" s="12"/>
    </row>
    <row r="24" spans="2:12" ht="30" customHeight="1" x14ac:dyDescent="0.25">
      <c r="B24" s="25" t="str">
        <f>HYPERLINK("#'Annex'!N26","Annex. Monitoring Area-based GEF Core Indicator Commitments and Progress with FERM")</f>
        <v>Annex. Monitoring Area-based GEF Core Indicator Commitments and Progress with FERM</v>
      </c>
      <c r="C24" s="4"/>
      <c r="D24" s="4"/>
      <c r="E24" s="4"/>
      <c r="F24" s="4"/>
      <c r="G24" s="4"/>
      <c r="H24" s="4"/>
      <c r="I24" s="4"/>
      <c r="J24" s="21"/>
      <c r="K24" s="4"/>
      <c r="L24" s="13"/>
    </row>
    <row r="27" spans="2:12" x14ac:dyDescent="0.25">
      <c r="B27" s="26" t="s">
        <v>4</v>
      </c>
      <c r="C27" s="26"/>
    </row>
    <row r="28" spans="2:12" x14ac:dyDescent="0.25">
      <c r="B28" t="s">
        <v>5</v>
      </c>
      <c r="C28" s="26"/>
    </row>
    <row r="29" spans="2:12" x14ac:dyDescent="0.25">
      <c r="B29" s="40" t="s">
        <v>6</v>
      </c>
    </row>
    <row r="30" spans="2:12" x14ac:dyDescent="0.25">
      <c r="B30" t="s">
        <v>7</v>
      </c>
    </row>
    <row r="31" spans="2:12" x14ac:dyDescent="0.25">
      <c r="B31" t="s">
        <v>8</v>
      </c>
    </row>
    <row r="32" spans="2:12" ht="19.5" customHeight="1" x14ac:dyDescent="0.25"/>
  </sheetData>
  <sheetProtection sheet="1" objects="1" scenarios="1" formatColumns="0" formatRows="0"/>
  <mergeCells count="3">
    <mergeCell ref="B7:K7"/>
    <mergeCell ref="B6:K6"/>
    <mergeCell ref="B8:K8"/>
  </mergeCells>
  <hyperlinks>
    <hyperlink ref="B27" r:id="rId1" display="DISCLAIMER: All data and text entered in the PIR will be publicly available on the GEF website (click here). " xr:uid="{00000000-0004-0000-0000-000000000000}"/>
    <hyperlink ref="B28" r:id="rId2" display="All data and text entered in the PIR will be publicly available on the GEF website (click here). " xr:uid="{00000000-0004-0000-0000-000001000000}"/>
    <hyperlink ref="B29" r:id="rId3" display="The report will then be publicly available in the GEF website (click here). " xr:uid="{00000000-0004-0000-0000-000002000000}"/>
  </hyperlinks>
  <pageMargins left="0.25" right="0.25" top="0.75" bottom="0.75" header="0.3" footer="0.3"/>
  <pageSetup paperSize="5"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31B84-B4B6-4E04-BF69-B7CB31D0FA85}">
  <sheetPr>
    <tabColor theme="3" tint="0.499984740745262"/>
  </sheetPr>
  <dimension ref="A1:K31"/>
  <sheetViews>
    <sheetView showGridLines="0" view="pageBreakPreview" zoomScaleNormal="82" zoomScaleSheetLayoutView="100" workbookViewId="0">
      <selection activeCell="R6" sqref="A1:XFD1048576"/>
    </sheetView>
  </sheetViews>
  <sheetFormatPr defaultColWidth="8.85546875" defaultRowHeight="15" x14ac:dyDescent="0.25"/>
  <cols>
    <col min="1" max="1" width="1.42578125" style="79" customWidth="1"/>
    <col min="2" max="3" width="8.85546875" style="79"/>
    <col min="4" max="4" width="1.42578125" style="79" customWidth="1"/>
    <col min="5" max="10" width="8.85546875" style="79"/>
    <col min="11" max="11" width="25.7109375" style="79" customWidth="1"/>
    <col min="12" max="16384" width="8.85546875" style="79"/>
  </cols>
  <sheetData>
    <row r="1" spans="1:11" ht="19.5" customHeight="1" x14ac:dyDescent="0.25">
      <c r="A1" s="78"/>
      <c r="B1" s="78"/>
      <c r="C1" s="78"/>
      <c r="D1" s="78"/>
      <c r="E1" s="78"/>
      <c r="F1" s="78"/>
      <c r="G1" s="78"/>
      <c r="H1" s="78"/>
      <c r="I1" s="78"/>
      <c r="J1" s="78"/>
      <c r="K1" s="78"/>
    </row>
    <row r="2" spans="1:11" ht="17.100000000000001" customHeight="1" x14ac:dyDescent="0.25">
      <c r="A2" s="78"/>
      <c r="B2" s="265" t="s">
        <v>673</v>
      </c>
      <c r="C2" s="266"/>
      <c r="D2" s="266"/>
      <c r="E2" s="266"/>
      <c r="F2" s="266"/>
      <c r="G2" s="266"/>
      <c r="H2" s="266"/>
      <c r="I2" s="266"/>
      <c r="J2" s="266"/>
      <c r="K2" s="266"/>
    </row>
    <row r="3" spans="1:11" ht="17.100000000000001" customHeight="1" x14ac:dyDescent="0.25">
      <c r="A3" s="78"/>
      <c r="B3" s="78"/>
      <c r="C3" s="78"/>
      <c r="D3" s="78"/>
      <c r="E3" s="78"/>
      <c r="F3" s="78"/>
      <c r="G3" s="78"/>
      <c r="H3" s="78"/>
      <c r="I3" s="78"/>
      <c r="J3" s="78"/>
      <c r="K3" s="78"/>
    </row>
    <row r="4" spans="1:11" ht="14.45" customHeight="1" x14ac:dyDescent="0.25">
      <c r="A4" s="78"/>
      <c r="B4" s="254" t="s">
        <v>674</v>
      </c>
      <c r="C4" s="255"/>
      <c r="D4" s="256"/>
      <c r="E4" s="263" t="s">
        <v>675</v>
      </c>
      <c r="F4" s="255"/>
      <c r="G4" s="255"/>
      <c r="H4" s="255"/>
      <c r="I4" s="255"/>
      <c r="J4" s="255"/>
      <c r="K4" s="256"/>
    </row>
    <row r="5" spans="1:11" ht="14.45" customHeight="1" x14ac:dyDescent="0.25">
      <c r="A5" s="78"/>
      <c r="B5" s="257"/>
      <c r="C5" s="258"/>
      <c r="D5" s="259"/>
      <c r="E5" s="257"/>
      <c r="F5" s="258"/>
      <c r="G5" s="258"/>
      <c r="H5" s="258"/>
      <c r="I5" s="258"/>
      <c r="J5" s="258"/>
      <c r="K5" s="259"/>
    </row>
    <row r="6" spans="1:11" ht="17.100000000000001" customHeight="1" x14ac:dyDescent="0.25">
      <c r="A6" s="78"/>
      <c r="B6" s="260"/>
      <c r="C6" s="261"/>
      <c r="D6" s="262"/>
      <c r="E6" s="260"/>
      <c r="F6" s="261"/>
      <c r="G6" s="261"/>
      <c r="H6" s="261"/>
      <c r="I6" s="261"/>
      <c r="J6" s="261"/>
      <c r="K6" s="262"/>
    </row>
    <row r="7" spans="1:11" ht="14.45" customHeight="1" x14ac:dyDescent="0.25">
      <c r="A7" s="78"/>
      <c r="B7" s="254" t="s">
        <v>676</v>
      </c>
      <c r="C7" s="255"/>
      <c r="D7" s="256"/>
      <c r="E7" s="263" t="s">
        <v>677</v>
      </c>
      <c r="F7" s="255"/>
      <c r="G7" s="255"/>
      <c r="H7" s="255"/>
      <c r="I7" s="255"/>
      <c r="J7" s="255"/>
      <c r="K7" s="256"/>
    </row>
    <row r="8" spans="1:11" ht="17.100000000000001" customHeight="1" x14ac:dyDescent="0.25">
      <c r="A8" s="78"/>
      <c r="B8" s="257"/>
      <c r="C8" s="258"/>
      <c r="D8" s="259"/>
      <c r="E8" s="257"/>
      <c r="F8" s="258"/>
      <c r="G8" s="258"/>
      <c r="H8" s="258"/>
      <c r="I8" s="258"/>
      <c r="J8" s="258"/>
      <c r="K8" s="259"/>
    </row>
    <row r="9" spans="1:11" x14ac:dyDescent="0.25">
      <c r="A9" s="78"/>
      <c r="B9" s="260"/>
      <c r="C9" s="261"/>
      <c r="D9" s="262"/>
      <c r="E9" s="260"/>
      <c r="F9" s="261"/>
      <c r="G9" s="261"/>
      <c r="H9" s="261"/>
      <c r="I9" s="261"/>
      <c r="J9" s="261"/>
      <c r="K9" s="262"/>
    </row>
    <row r="10" spans="1:11" ht="14.45" customHeight="1" x14ac:dyDescent="0.25">
      <c r="A10" s="78"/>
      <c r="B10" s="254" t="s">
        <v>678</v>
      </c>
      <c r="C10" s="255"/>
      <c r="D10" s="256"/>
      <c r="E10" s="263" t="s">
        <v>679</v>
      </c>
      <c r="F10" s="255"/>
      <c r="G10" s="255"/>
      <c r="H10" s="255"/>
      <c r="I10" s="255"/>
      <c r="J10" s="255"/>
      <c r="K10" s="256"/>
    </row>
    <row r="11" spans="1:11" ht="17.100000000000001" customHeight="1" x14ac:dyDescent="0.25">
      <c r="A11" s="78"/>
      <c r="B11" s="257"/>
      <c r="C11" s="258"/>
      <c r="D11" s="259"/>
      <c r="E11" s="257"/>
      <c r="F11" s="258"/>
      <c r="G11" s="258"/>
      <c r="H11" s="258"/>
      <c r="I11" s="258"/>
      <c r="J11" s="258"/>
      <c r="K11" s="259"/>
    </row>
    <row r="12" spans="1:11" ht="17.100000000000001" customHeight="1" x14ac:dyDescent="0.25">
      <c r="A12" s="78"/>
      <c r="B12" s="257"/>
      <c r="C12" s="258"/>
      <c r="D12" s="259"/>
      <c r="E12" s="257"/>
      <c r="F12" s="258"/>
      <c r="G12" s="258"/>
      <c r="H12" s="258"/>
      <c r="I12" s="258"/>
      <c r="J12" s="258"/>
      <c r="K12" s="259"/>
    </row>
    <row r="13" spans="1:11" ht="17.100000000000001" customHeight="1" x14ac:dyDescent="0.25">
      <c r="A13" s="78"/>
      <c r="B13" s="257"/>
      <c r="C13" s="258"/>
      <c r="D13" s="259"/>
      <c r="E13" s="257"/>
      <c r="F13" s="258"/>
      <c r="G13" s="258"/>
      <c r="H13" s="258"/>
      <c r="I13" s="258"/>
      <c r="J13" s="258"/>
      <c r="K13" s="259"/>
    </row>
    <row r="14" spans="1:11" x14ac:dyDescent="0.25">
      <c r="A14" s="78"/>
      <c r="B14" s="257"/>
      <c r="C14" s="258"/>
      <c r="D14" s="259"/>
      <c r="E14" s="257"/>
      <c r="F14" s="258"/>
      <c r="G14" s="258"/>
      <c r="H14" s="258"/>
      <c r="I14" s="258"/>
      <c r="J14" s="258"/>
      <c r="K14" s="259"/>
    </row>
    <row r="15" spans="1:11" x14ac:dyDescent="0.25">
      <c r="A15" s="78"/>
      <c r="B15" s="257"/>
      <c r="C15" s="258"/>
      <c r="D15" s="259"/>
      <c r="E15" s="257"/>
      <c r="F15" s="258"/>
      <c r="G15" s="258"/>
      <c r="H15" s="258"/>
      <c r="I15" s="258"/>
      <c r="J15" s="258"/>
      <c r="K15" s="259"/>
    </row>
    <row r="16" spans="1:11" x14ac:dyDescent="0.25">
      <c r="A16" s="78"/>
      <c r="B16" s="257"/>
      <c r="C16" s="258"/>
      <c r="D16" s="259"/>
      <c r="E16" s="257"/>
      <c r="F16" s="258"/>
      <c r="G16" s="258"/>
      <c r="H16" s="258"/>
      <c r="I16" s="258"/>
      <c r="J16" s="258"/>
      <c r="K16" s="259"/>
    </row>
    <row r="17" spans="1:11" ht="213" customHeight="1" x14ac:dyDescent="0.25">
      <c r="A17" s="78"/>
      <c r="B17" s="260"/>
      <c r="C17" s="261"/>
      <c r="D17" s="262"/>
      <c r="E17" s="260"/>
      <c r="F17" s="261"/>
      <c r="G17" s="261"/>
      <c r="H17" s="261"/>
      <c r="I17" s="261"/>
      <c r="J17" s="261"/>
      <c r="K17" s="262"/>
    </row>
    <row r="18" spans="1:11" ht="14.45" customHeight="1" x14ac:dyDescent="0.25">
      <c r="A18" s="78"/>
      <c r="B18" s="254" t="s">
        <v>680</v>
      </c>
      <c r="C18" s="255"/>
      <c r="D18" s="256"/>
      <c r="E18" s="263" t="s">
        <v>681</v>
      </c>
      <c r="F18" s="255"/>
      <c r="G18" s="255"/>
      <c r="H18" s="255"/>
      <c r="I18" s="255"/>
      <c r="J18" s="255"/>
      <c r="K18" s="256"/>
    </row>
    <row r="19" spans="1:11" ht="14.45" customHeight="1" x14ac:dyDescent="0.25">
      <c r="A19" s="78"/>
      <c r="B19" s="257"/>
      <c r="C19" s="258"/>
      <c r="D19" s="259"/>
      <c r="E19" s="257"/>
      <c r="F19" s="258"/>
      <c r="G19" s="258"/>
      <c r="H19" s="258"/>
      <c r="I19" s="258"/>
      <c r="J19" s="258"/>
      <c r="K19" s="259"/>
    </row>
    <row r="20" spans="1:11" ht="14.45" customHeight="1" x14ac:dyDescent="0.25">
      <c r="A20" s="78"/>
      <c r="B20" s="257"/>
      <c r="C20" s="258"/>
      <c r="D20" s="259"/>
      <c r="E20" s="257"/>
      <c r="F20" s="258"/>
      <c r="G20" s="258"/>
      <c r="H20" s="258"/>
      <c r="I20" s="258"/>
      <c r="J20" s="258"/>
      <c r="K20" s="259"/>
    </row>
    <row r="21" spans="1:11" ht="14.45" customHeight="1" x14ac:dyDescent="0.25">
      <c r="A21" s="78"/>
      <c r="B21" s="257"/>
      <c r="C21" s="258"/>
      <c r="D21" s="259"/>
      <c r="E21" s="257"/>
      <c r="F21" s="258"/>
      <c r="G21" s="258"/>
      <c r="H21" s="258"/>
      <c r="I21" s="258"/>
      <c r="J21" s="258"/>
      <c r="K21" s="259"/>
    </row>
    <row r="22" spans="1:11" x14ac:dyDescent="0.25">
      <c r="A22" s="78"/>
      <c r="B22" s="257"/>
      <c r="C22" s="258"/>
      <c r="D22" s="259"/>
      <c r="E22" s="257"/>
      <c r="F22" s="258"/>
      <c r="G22" s="258"/>
      <c r="H22" s="258"/>
      <c r="I22" s="258"/>
      <c r="J22" s="258"/>
      <c r="K22" s="259"/>
    </row>
    <row r="23" spans="1:11" ht="17.100000000000001" customHeight="1" x14ac:dyDescent="0.25">
      <c r="A23" s="78"/>
      <c r="B23" s="257"/>
      <c r="C23" s="258"/>
      <c r="D23" s="259"/>
      <c r="E23" s="257"/>
      <c r="F23" s="258"/>
      <c r="G23" s="258"/>
      <c r="H23" s="258"/>
      <c r="I23" s="258"/>
      <c r="J23" s="258"/>
      <c r="K23" s="259"/>
    </row>
    <row r="24" spans="1:11" x14ac:dyDescent="0.25">
      <c r="A24" s="78"/>
      <c r="B24" s="257"/>
      <c r="C24" s="258"/>
      <c r="D24" s="259"/>
      <c r="E24" s="257"/>
      <c r="F24" s="258"/>
      <c r="G24" s="258"/>
      <c r="H24" s="258"/>
      <c r="I24" s="258"/>
      <c r="J24" s="258"/>
      <c r="K24" s="259"/>
    </row>
    <row r="25" spans="1:11" ht="17.100000000000001" customHeight="1" x14ac:dyDescent="0.25">
      <c r="A25" s="78"/>
      <c r="B25" s="257"/>
      <c r="C25" s="258"/>
      <c r="D25" s="259"/>
      <c r="E25" s="257"/>
      <c r="F25" s="258"/>
      <c r="G25" s="258"/>
      <c r="H25" s="258"/>
      <c r="I25" s="258"/>
      <c r="J25" s="258"/>
      <c r="K25" s="259"/>
    </row>
    <row r="26" spans="1:11" ht="96" customHeight="1" x14ac:dyDescent="0.25">
      <c r="A26" s="78"/>
      <c r="B26" s="260"/>
      <c r="C26" s="261"/>
      <c r="D26" s="262"/>
      <c r="E26" s="260"/>
      <c r="F26" s="261"/>
      <c r="G26" s="261"/>
      <c r="H26" s="261"/>
      <c r="I26" s="261"/>
      <c r="J26" s="261"/>
      <c r="K26" s="262"/>
    </row>
    <row r="27" spans="1:11" x14ac:dyDescent="0.25">
      <c r="A27" s="78"/>
      <c r="B27" s="78"/>
      <c r="C27" s="78"/>
      <c r="D27" s="78"/>
      <c r="E27" s="78"/>
      <c r="F27" s="78"/>
      <c r="G27" s="78"/>
      <c r="H27" s="78"/>
      <c r="I27" s="78"/>
      <c r="J27" s="78"/>
      <c r="K27" s="78"/>
    </row>
    <row r="28" spans="1:11" x14ac:dyDescent="0.25">
      <c r="A28" s="78"/>
      <c r="B28" s="78"/>
      <c r="C28" s="78"/>
      <c r="D28" s="78"/>
      <c r="E28" s="78"/>
      <c r="F28" s="78"/>
      <c r="G28" s="78"/>
      <c r="H28" s="78"/>
      <c r="I28" s="78"/>
      <c r="J28" s="78"/>
      <c r="K28" s="78"/>
    </row>
    <row r="29" spans="1:11" ht="19.5" customHeight="1" x14ac:dyDescent="0.25">
      <c r="A29" s="78"/>
      <c r="B29" s="78"/>
      <c r="C29" s="78"/>
      <c r="D29" s="78"/>
      <c r="E29" s="78"/>
      <c r="F29" s="78"/>
      <c r="G29" s="78"/>
      <c r="H29" s="78"/>
      <c r="I29" s="78"/>
      <c r="J29" s="78"/>
      <c r="K29" s="78"/>
    </row>
    <row r="30" spans="1:11" x14ac:dyDescent="0.25">
      <c r="A30" s="78"/>
      <c r="B30" s="78"/>
      <c r="C30" s="78"/>
      <c r="D30" s="78"/>
      <c r="E30" s="78"/>
      <c r="F30" s="78"/>
      <c r="G30" s="78"/>
      <c r="H30" s="78"/>
      <c r="I30" s="78"/>
      <c r="J30" s="78"/>
      <c r="K30" s="78"/>
    </row>
    <row r="31" spans="1:11" x14ac:dyDescent="0.25">
      <c r="A31" s="78"/>
      <c r="B31" s="264"/>
      <c r="C31" s="264"/>
      <c r="D31" s="264"/>
      <c r="E31" s="264"/>
      <c r="F31" s="264"/>
      <c r="G31" s="264"/>
      <c r="H31" s="264"/>
      <c r="I31" s="264"/>
      <c r="J31" s="264"/>
      <c r="K31" s="264"/>
    </row>
  </sheetData>
  <sheetProtection sheet="1" objects="1" scenarios="1" formatColumns="0" formatRows="0"/>
  <mergeCells count="10">
    <mergeCell ref="B18:D26"/>
    <mergeCell ref="E18:K26"/>
    <mergeCell ref="B31:K31"/>
    <mergeCell ref="B2:K2"/>
    <mergeCell ref="B4:D6"/>
    <mergeCell ref="E4:K6"/>
    <mergeCell ref="B7:D9"/>
    <mergeCell ref="E7:K9"/>
    <mergeCell ref="B10:D17"/>
    <mergeCell ref="E10:K17"/>
  </mergeCells>
  <pageMargins left="0.25" right="0.25" top="0.75" bottom="0.75" header="0.3" footer="0.3"/>
  <pageSetup paperSize="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00050-CF63-45F5-8665-9926CBC5BC59}">
  <sheetPr>
    <tabColor theme="3" tint="0.499984740745262"/>
  </sheetPr>
  <dimension ref="A1:P52"/>
  <sheetViews>
    <sheetView showGridLines="0" view="pageBreakPreview" zoomScaleNormal="86" zoomScaleSheetLayoutView="100" workbookViewId="0">
      <selection activeCell="U10" sqref="A1:XFD1048576"/>
    </sheetView>
  </sheetViews>
  <sheetFormatPr defaultColWidth="8.85546875" defaultRowHeight="15" x14ac:dyDescent="0.25"/>
  <cols>
    <col min="1" max="1" width="1.42578125" style="79" customWidth="1"/>
    <col min="2" max="2" width="7.42578125" style="79" customWidth="1"/>
    <col min="3" max="3" width="8.85546875" style="79"/>
    <col min="4" max="4" width="3.42578125" style="79" customWidth="1"/>
    <col min="5" max="6" width="9.42578125" style="79" customWidth="1"/>
    <col min="7" max="7" width="8.85546875" style="79"/>
    <col min="8" max="8" width="6.5703125" style="79" customWidth="1"/>
    <col min="9" max="10" width="8.85546875" style="79"/>
    <col min="11" max="11" width="0.7109375" style="79" customWidth="1"/>
    <col min="12" max="15" width="8.85546875" style="79"/>
    <col min="16" max="16" width="53.85546875" style="79" customWidth="1"/>
    <col min="17" max="16384" width="8.85546875" style="79"/>
  </cols>
  <sheetData>
    <row r="1" spans="1:16" ht="19.5" customHeight="1" x14ac:dyDescent="0.25">
      <c r="A1" s="78"/>
      <c r="B1" s="78"/>
      <c r="C1" s="78"/>
      <c r="D1" s="78"/>
      <c r="E1" s="78"/>
      <c r="F1" s="78"/>
      <c r="G1" s="78"/>
      <c r="H1" s="78"/>
      <c r="I1" s="78"/>
      <c r="J1" s="78"/>
      <c r="K1" s="78"/>
      <c r="L1" s="78"/>
      <c r="M1" s="78"/>
      <c r="N1" s="78"/>
      <c r="O1" s="78"/>
      <c r="P1" s="78"/>
    </row>
    <row r="2" spans="1:16" ht="17.100000000000001" customHeight="1" x14ac:dyDescent="0.25">
      <c r="A2" s="78"/>
      <c r="B2" s="265" t="s">
        <v>682</v>
      </c>
      <c r="C2" s="266"/>
      <c r="D2" s="266"/>
      <c r="E2" s="266"/>
      <c r="F2" s="266"/>
      <c r="G2" s="266"/>
      <c r="H2" s="266"/>
      <c r="I2" s="266"/>
      <c r="J2" s="266"/>
      <c r="K2" s="266"/>
      <c r="L2" s="266"/>
      <c r="M2" s="266"/>
      <c r="N2" s="266"/>
      <c r="O2" s="266"/>
      <c r="P2" s="266"/>
    </row>
    <row r="3" spans="1:16" ht="17.100000000000001" customHeight="1" x14ac:dyDescent="0.25">
      <c r="A3" s="78"/>
      <c r="B3" s="80"/>
      <c r="C3" s="80"/>
      <c r="D3" s="80"/>
      <c r="E3" s="80"/>
      <c r="F3" s="80"/>
      <c r="G3" s="80"/>
      <c r="H3" s="80"/>
      <c r="I3" s="80"/>
      <c r="J3" s="80"/>
      <c r="K3" s="80"/>
      <c r="L3" s="80"/>
      <c r="M3" s="80"/>
      <c r="N3" s="80"/>
      <c r="O3" s="80"/>
      <c r="P3" s="80"/>
    </row>
    <row r="4" spans="1:16" ht="15" customHeight="1" x14ac:dyDescent="0.25">
      <c r="A4" s="78"/>
      <c r="B4" s="302" t="s">
        <v>683</v>
      </c>
      <c r="C4" s="271"/>
      <c r="D4" s="271"/>
      <c r="E4" s="271"/>
      <c r="F4" s="271"/>
      <c r="G4" s="271"/>
      <c r="H4" s="271"/>
      <c r="I4" s="271"/>
      <c r="J4" s="271"/>
      <c r="K4" s="271"/>
      <c r="L4" s="271"/>
      <c r="M4" s="271"/>
      <c r="N4" s="271"/>
      <c r="O4" s="271"/>
      <c r="P4" s="271"/>
    </row>
    <row r="5" spans="1:16" ht="17.100000000000001" customHeight="1" x14ac:dyDescent="0.25">
      <c r="A5" s="78"/>
      <c r="B5" s="275"/>
      <c r="C5" s="276"/>
      <c r="D5" s="276"/>
      <c r="E5" s="276"/>
      <c r="F5" s="276"/>
      <c r="G5" s="276"/>
      <c r="H5" s="276"/>
      <c r="I5" s="276"/>
      <c r="J5" s="276"/>
      <c r="K5" s="276"/>
      <c r="L5" s="276"/>
      <c r="M5" s="276"/>
      <c r="N5" s="276"/>
      <c r="O5" s="276"/>
      <c r="P5" s="276"/>
    </row>
    <row r="6" spans="1:16" ht="17.100000000000001" customHeight="1" x14ac:dyDescent="0.25">
      <c r="A6" s="78"/>
      <c r="B6" s="284"/>
      <c r="C6" s="303"/>
      <c r="D6" s="276"/>
      <c r="E6" s="276"/>
      <c r="F6" s="276"/>
      <c r="G6" s="276"/>
      <c r="H6" s="276"/>
      <c r="I6" s="276"/>
      <c r="J6" s="276"/>
      <c r="K6" s="276"/>
      <c r="L6" s="276"/>
      <c r="M6" s="276"/>
      <c r="N6" s="276"/>
      <c r="O6" s="276"/>
      <c r="P6" s="276"/>
    </row>
    <row r="7" spans="1:16" ht="14.45" customHeight="1" x14ac:dyDescent="0.25">
      <c r="A7" s="78"/>
      <c r="B7" s="273"/>
      <c r="C7" s="304" t="s">
        <v>684</v>
      </c>
      <c r="D7" s="272"/>
      <c r="E7" s="305" t="s">
        <v>685</v>
      </c>
      <c r="F7" s="304" t="s">
        <v>686</v>
      </c>
      <c r="G7" s="306" t="s">
        <v>687</v>
      </c>
      <c r="H7" s="271"/>
      <c r="I7" s="271"/>
      <c r="J7" s="271"/>
      <c r="K7" s="272"/>
      <c r="L7" s="304" t="s">
        <v>688</v>
      </c>
      <c r="M7" s="271"/>
      <c r="N7" s="271"/>
      <c r="O7" s="271"/>
      <c r="P7" s="272"/>
    </row>
    <row r="8" spans="1:16" ht="38.25" customHeight="1" x14ac:dyDescent="0.25">
      <c r="A8" s="78"/>
      <c r="B8" s="275"/>
      <c r="C8" s="275"/>
      <c r="D8" s="277"/>
      <c r="E8" s="269"/>
      <c r="F8" s="269"/>
      <c r="G8" s="275"/>
      <c r="H8" s="276"/>
      <c r="I8" s="276"/>
      <c r="J8" s="276"/>
      <c r="K8" s="277"/>
      <c r="L8" s="275"/>
      <c r="M8" s="276"/>
      <c r="N8" s="276"/>
      <c r="O8" s="276"/>
      <c r="P8" s="277"/>
    </row>
    <row r="9" spans="1:16" ht="17.100000000000001" customHeight="1" x14ac:dyDescent="0.25">
      <c r="A9" s="78"/>
      <c r="B9" s="283">
        <v>1</v>
      </c>
      <c r="C9" s="290" t="s">
        <v>689</v>
      </c>
      <c r="D9" s="291"/>
      <c r="E9" s="263" t="s">
        <v>690</v>
      </c>
      <c r="F9" s="263" t="s">
        <v>77</v>
      </c>
      <c r="G9" s="290" t="s">
        <v>691</v>
      </c>
      <c r="H9" s="296"/>
      <c r="I9" s="296"/>
      <c r="J9" s="296"/>
      <c r="K9" s="291"/>
      <c r="L9" s="263" t="s">
        <v>692</v>
      </c>
      <c r="M9" s="271"/>
      <c r="N9" s="271"/>
      <c r="O9" s="271"/>
      <c r="P9" s="272"/>
    </row>
    <row r="10" spans="1:16" ht="17.100000000000001" customHeight="1" x14ac:dyDescent="0.25">
      <c r="A10" s="78"/>
      <c r="B10" s="268"/>
      <c r="C10" s="292"/>
      <c r="D10" s="293"/>
      <c r="E10" s="268"/>
      <c r="F10" s="268"/>
      <c r="G10" s="292"/>
      <c r="H10" s="297"/>
      <c r="I10" s="297"/>
      <c r="J10" s="297"/>
      <c r="K10" s="293"/>
      <c r="L10" s="273"/>
      <c r="M10" s="264"/>
      <c r="N10" s="264"/>
      <c r="O10" s="264"/>
      <c r="P10" s="274"/>
    </row>
    <row r="11" spans="1:16" ht="17.100000000000001" customHeight="1" x14ac:dyDescent="0.25">
      <c r="A11" s="78"/>
      <c r="B11" s="268"/>
      <c r="C11" s="292"/>
      <c r="D11" s="293"/>
      <c r="E11" s="268"/>
      <c r="F11" s="268"/>
      <c r="G11" s="292"/>
      <c r="H11" s="297"/>
      <c r="I11" s="297"/>
      <c r="J11" s="297"/>
      <c r="K11" s="293"/>
      <c r="L11" s="273"/>
      <c r="M11" s="264"/>
      <c r="N11" s="264"/>
      <c r="O11" s="264"/>
      <c r="P11" s="274"/>
    </row>
    <row r="12" spans="1:16" ht="40.5" customHeight="1" x14ac:dyDescent="0.25">
      <c r="A12" s="78"/>
      <c r="B12" s="269"/>
      <c r="C12" s="294"/>
      <c r="D12" s="295"/>
      <c r="E12" s="269"/>
      <c r="F12" s="269"/>
      <c r="G12" s="294"/>
      <c r="H12" s="298"/>
      <c r="I12" s="298"/>
      <c r="J12" s="298"/>
      <c r="K12" s="295"/>
      <c r="L12" s="275"/>
      <c r="M12" s="276"/>
      <c r="N12" s="276"/>
      <c r="O12" s="276"/>
      <c r="P12" s="277"/>
    </row>
    <row r="13" spans="1:16" ht="55.5" customHeight="1" x14ac:dyDescent="0.25">
      <c r="A13" s="78"/>
      <c r="B13" s="88">
        <v>2</v>
      </c>
      <c r="C13" s="285" t="s">
        <v>689</v>
      </c>
      <c r="D13" s="286"/>
      <c r="E13" s="87" t="s">
        <v>690</v>
      </c>
      <c r="F13" s="87" t="s">
        <v>693</v>
      </c>
      <c r="G13" s="287" t="s">
        <v>694</v>
      </c>
      <c r="H13" s="288"/>
      <c r="I13" s="288"/>
      <c r="J13" s="288"/>
      <c r="K13" s="289"/>
      <c r="L13" s="299" t="s">
        <v>695</v>
      </c>
      <c r="M13" s="300"/>
      <c r="N13" s="300"/>
      <c r="O13" s="300"/>
      <c r="P13" s="301"/>
    </row>
    <row r="14" spans="1:16" ht="17.100000000000001" customHeight="1" x14ac:dyDescent="0.25">
      <c r="A14" s="78"/>
      <c r="B14" s="283">
        <v>3</v>
      </c>
      <c r="C14" s="290" t="s">
        <v>689</v>
      </c>
      <c r="D14" s="291"/>
      <c r="E14" s="263" t="s">
        <v>690</v>
      </c>
      <c r="F14" s="263" t="s">
        <v>77</v>
      </c>
      <c r="G14" s="290" t="s">
        <v>696</v>
      </c>
      <c r="H14" s="296"/>
      <c r="I14" s="296"/>
      <c r="J14" s="296"/>
      <c r="K14" s="291"/>
      <c r="L14" s="263" t="s">
        <v>697</v>
      </c>
      <c r="M14" s="271"/>
      <c r="N14" s="271"/>
      <c r="O14" s="271"/>
      <c r="P14" s="272"/>
    </row>
    <row r="15" spans="1:16" ht="17.100000000000001" customHeight="1" x14ac:dyDescent="0.25">
      <c r="A15" s="78"/>
      <c r="B15" s="268"/>
      <c r="C15" s="292"/>
      <c r="D15" s="293"/>
      <c r="E15" s="268"/>
      <c r="F15" s="268"/>
      <c r="G15" s="292"/>
      <c r="H15" s="297"/>
      <c r="I15" s="297"/>
      <c r="J15" s="297"/>
      <c r="K15" s="293"/>
      <c r="L15" s="273"/>
      <c r="M15" s="264"/>
      <c r="N15" s="264"/>
      <c r="O15" s="264"/>
      <c r="P15" s="274"/>
    </row>
    <row r="16" spans="1:16" ht="17.100000000000001" customHeight="1" x14ac:dyDescent="0.25">
      <c r="A16" s="78"/>
      <c r="B16" s="268"/>
      <c r="C16" s="292"/>
      <c r="D16" s="293"/>
      <c r="E16" s="268"/>
      <c r="F16" s="268"/>
      <c r="G16" s="292"/>
      <c r="H16" s="297"/>
      <c r="I16" s="297"/>
      <c r="J16" s="297"/>
      <c r="K16" s="293"/>
      <c r="L16" s="273"/>
      <c r="M16" s="264"/>
      <c r="N16" s="264"/>
      <c r="O16" s="264"/>
      <c r="P16" s="274"/>
    </row>
    <row r="17" spans="1:16" ht="46.5" customHeight="1" x14ac:dyDescent="0.25">
      <c r="A17" s="78"/>
      <c r="B17" s="269"/>
      <c r="C17" s="294"/>
      <c r="D17" s="295"/>
      <c r="E17" s="269"/>
      <c r="F17" s="269"/>
      <c r="G17" s="294"/>
      <c r="H17" s="298"/>
      <c r="I17" s="298"/>
      <c r="J17" s="298"/>
      <c r="K17" s="295"/>
      <c r="L17" s="275"/>
      <c r="M17" s="276"/>
      <c r="N17" s="276"/>
      <c r="O17" s="276"/>
      <c r="P17" s="277"/>
    </row>
    <row r="18" spans="1:16" ht="17.100000000000001" customHeight="1" x14ac:dyDescent="0.25">
      <c r="A18" s="78"/>
      <c r="B18" s="283">
        <v>4</v>
      </c>
      <c r="C18" s="263" t="s">
        <v>698</v>
      </c>
      <c r="D18" s="272"/>
      <c r="E18" s="263" t="s">
        <v>699</v>
      </c>
      <c r="F18" s="284" t="s">
        <v>77</v>
      </c>
      <c r="G18" s="290" t="s">
        <v>700</v>
      </c>
      <c r="H18" s="296"/>
      <c r="I18" s="296"/>
      <c r="J18" s="296"/>
      <c r="K18" s="291"/>
      <c r="L18" s="263" t="s">
        <v>701</v>
      </c>
      <c r="M18" s="271"/>
      <c r="N18" s="271"/>
      <c r="O18" s="271"/>
      <c r="P18" s="272"/>
    </row>
    <row r="19" spans="1:16" ht="30.6" customHeight="1" x14ac:dyDescent="0.25">
      <c r="A19" s="78"/>
      <c r="B19" s="268"/>
      <c r="C19" s="273"/>
      <c r="D19" s="274"/>
      <c r="E19" s="268"/>
      <c r="F19" s="273"/>
      <c r="G19" s="292"/>
      <c r="H19" s="297"/>
      <c r="I19" s="297"/>
      <c r="J19" s="297"/>
      <c r="K19" s="293"/>
      <c r="L19" s="273"/>
      <c r="M19" s="264"/>
      <c r="N19" s="264"/>
      <c r="O19" s="264"/>
      <c r="P19" s="274"/>
    </row>
    <row r="20" spans="1:16" ht="17.100000000000001" customHeight="1" x14ac:dyDescent="0.25">
      <c r="A20" s="78"/>
      <c r="B20" s="268"/>
      <c r="C20" s="273"/>
      <c r="D20" s="274"/>
      <c r="E20" s="268"/>
      <c r="F20" s="273"/>
      <c r="G20" s="292"/>
      <c r="H20" s="297"/>
      <c r="I20" s="297"/>
      <c r="J20" s="297"/>
      <c r="K20" s="293"/>
      <c r="L20" s="273"/>
      <c r="M20" s="264"/>
      <c r="N20" s="264"/>
      <c r="O20" s="264"/>
      <c r="P20" s="274"/>
    </row>
    <row r="21" spans="1:16" ht="85.5" customHeight="1" x14ac:dyDescent="0.25">
      <c r="A21" s="78"/>
      <c r="B21" s="269"/>
      <c r="C21" s="275"/>
      <c r="D21" s="277"/>
      <c r="E21" s="269"/>
      <c r="F21" s="275"/>
      <c r="G21" s="294"/>
      <c r="H21" s="298"/>
      <c r="I21" s="298"/>
      <c r="J21" s="298"/>
      <c r="K21" s="295"/>
      <c r="L21" s="275"/>
      <c r="M21" s="276"/>
      <c r="N21" s="276"/>
      <c r="O21" s="276"/>
      <c r="P21" s="277"/>
    </row>
    <row r="22" spans="1:16" ht="17.100000000000001" customHeight="1" x14ac:dyDescent="0.25">
      <c r="A22" s="78"/>
      <c r="B22" s="283">
        <v>5</v>
      </c>
      <c r="C22" s="263" t="s">
        <v>702</v>
      </c>
      <c r="D22" s="272"/>
      <c r="E22" s="263" t="s">
        <v>703</v>
      </c>
      <c r="F22" s="284" t="s">
        <v>77</v>
      </c>
      <c r="G22" s="263" t="s">
        <v>704</v>
      </c>
      <c r="H22" s="271"/>
      <c r="I22" s="271"/>
      <c r="J22" s="271"/>
      <c r="K22" s="272"/>
      <c r="L22" s="263" t="s">
        <v>705</v>
      </c>
      <c r="M22" s="271"/>
      <c r="N22" s="271"/>
      <c r="O22" s="271"/>
      <c r="P22" s="272"/>
    </row>
    <row r="23" spans="1:16" ht="17.100000000000001" customHeight="1" x14ac:dyDescent="0.25">
      <c r="A23" s="78"/>
      <c r="B23" s="268"/>
      <c r="C23" s="273"/>
      <c r="D23" s="274"/>
      <c r="E23" s="268"/>
      <c r="F23" s="273"/>
      <c r="G23" s="273"/>
      <c r="H23" s="264"/>
      <c r="I23" s="264"/>
      <c r="J23" s="264"/>
      <c r="K23" s="274"/>
      <c r="L23" s="273"/>
      <c r="M23" s="264"/>
      <c r="N23" s="264"/>
      <c r="O23" s="264"/>
      <c r="P23" s="274"/>
    </row>
    <row r="24" spans="1:16" ht="17.100000000000001" customHeight="1" x14ac:dyDescent="0.25">
      <c r="A24" s="78"/>
      <c r="B24" s="268"/>
      <c r="C24" s="273"/>
      <c r="D24" s="274"/>
      <c r="E24" s="268"/>
      <c r="F24" s="273"/>
      <c r="G24" s="273"/>
      <c r="H24" s="264"/>
      <c r="I24" s="264"/>
      <c r="J24" s="264"/>
      <c r="K24" s="274"/>
      <c r="L24" s="273"/>
      <c r="M24" s="264"/>
      <c r="N24" s="264"/>
      <c r="O24" s="264"/>
      <c r="P24" s="274"/>
    </row>
    <row r="25" spans="1:16" ht="23.25" customHeight="1" x14ac:dyDescent="0.25">
      <c r="A25" s="78"/>
      <c r="B25" s="269"/>
      <c r="C25" s="275"/>
      <c r="D25" s="277"/>
      <c r="E25" s="269"/>
      <c r="F25" s="275"/>
      <c r="G25" s="275"/>
      <c r="H25" s="276"/>
      <c r="I25" s="276"/>
      <c r="J25" s="276"/>
      <c r="K25" s="277"/>
      <c r="L25" s="275"/>
      <c r="M25" s="276"/>
      <c r="N25" s="276"/>
      <c r="O25" s="276"/>
      <c r="P25" s="277"/>
    </row>
    <row r="26" spans="1:16" ht="17.100000000000001" customHeight="1" x14ac:dyDescent="0.25">
      <c r="A26" s="78"/>
      <c r="B26" s="283">
        <v>6</v>
      </c>
      <c r="C26" s="263" t="s">
        <v>706</v>
      </c>
      <c r="D26" s="272"/>
      <c r="E26" s="263" t="s">
        <v>690</v>
      </c>
      <c r="F26" s="284" t="s">
        <v>77</v>
      </c>
      <c r="G26" s="263" t="s">
        <v>707</v>
      </c>
      <c r="H26" s="271"/>
      <c r="I26" s="271"/>
      <c r="J26" s="271"/>
      <c r="K26" s="272"/>
      <c r="L26" s="263" t="s">
        <v>708</v>
      </c>
      <c r="M26" s="271"/>
      <c r="N26" s="271"/>
      <c r="O26" s="271"/>
      <c r="P26" s="272"/>
    </row>
    <row r="27" spans="1:16" ht="17.100000000000001" customHeight="1" x14ac:dyDescent="0.25">
      <c r="A27" s="78"/>
      <c r="B27" s="268"/>
      <c r="C27" s="273"/>
      <c r="D27" s="274"/>
      <c r="E27" s="268"/>
      <c r="F27" s="273"/>
      <c r="G27" s="273"/>
      <c r="H27" s="264"/>
      <c r="I27" s="264"/>
      <c r="J27" s="264"/>
      <c r="K27" s="274"/>
      <c r="L27" s="273"/>
      <c r="M27" s="264"/>
      <c r="N27" s="264"/>
      <c r="O27" s="264"/>
      <c r="P27" s="274"/>
    </row>
    <row r="28" spans="1:16" x14ac:dyDescent="0.25">
      <c r="A28" s="78"/>
      <c r="B28" s="268"/>
      <c r="C28" s="273"/>
      <c r="D28" s="274"/>
      <c r="E28" s="268"/>
      <c r="F28" s="273"/>
      <c r="G28" s="273"/>
      <c r="H28" s="264"/>
      <c r="I28" s="264"/>
      <c r="J28" s="264"/>
      <c r="K28" s="274"/>
      <c r="L28" s="273"/>
      <c r="M28" s="264"/>
      <c r="N28" s="264"/>
      <c r="O28" s="264"/>
      <c r="P28" s="274"/>
    </row>
    <row r="29" spans="1:16" ht="63.75" customHeight="1" x14ac:dyDescent="0.25">
      <c r="A29" s="78"/>
      <c r="B29" s="269"/>
      <c r="C29" s="275"/>
      <c r="D29" s="277"/>
      <c r="E29" s="269"/>
      <c r="F29" s="275"/>
      <c r="G29" s="275"/>
      <c r="H29" s="276"/>
      <c r="I29" s="276"/>
      <c r="J29" s="276"/>
      <c r="K29" s="277"/>
      <c r="L29" s="275"/>
      <c r="M29" s="276"/>
      <c r="N29" s="276"/>
      <c r="O29" s="276"/>
      <c r="P29" s="277"/>
    </row>
    <row r="30" spans="1:16" x14ac:dyDescent="0.25">
      <c r="A30" s="78"/>
      <c r="B30" s="283">
        <v>7</v>
      </c>
      <c r="C30" s="263" t="s">
        <v>702</v>
      </c>
      <c r="D30" s="272"/>
      <c r="E30" s="263" t="s">
        <v>690</v>
      </c>
      <c r="F30" s="284" t="s">
        <v>77</v>
      </c>
      <c r="G30" s="263" t="s">
        <v>709</v>
      </c>
      <c r="H30" s="271"/>
      <c r="I30" s="271"/>
      <c r="J30" s="271"/>
      <c r="K30" s="272"/>
      <c r="L30" s="263" t="s">
        <v>710</v>
      </c>
      <c r="M30" s="271"/>
      <c r="N30" s="271"/>
      <c r="O30" s="271"/>
      <c r="P30" s="272"/>
    </row>
    <row r="31" spans="1:16" ht="49.35" customHeight="1" x14ac:dyDescent="0.25">
      <c r="A31" s="78"/>
      <c r="B31" s="268"/>
      <c r="C31" s="273"/>
      <c r="D31" s="274"/>
      <c r="E31" s="268"/>
      <c r="F31" s="273"/>
      <c r="G31" s="273"/>
      <c r="H31" s="264"/>
      <c r="I31" s="264"/>
      <c r="J31" s="264"/>
      <c r="K31" s="274"/>
      <c r="L31" s="273"/>
      <c r="M31" s="264"/>
      <c r="N31" s="264"/>
      <c r="O31" s="264"/>
      <c r="P31" s="274"/>
    </row>
    <row r="32" spans="1:16" ht="57.75" customHeight="1" x14ac:dyDescent="0.25">
      <c r="A32" s="78"/>
      <c r="B32" s="268"/>
      <c r="C32" s="273"/>
      <c r="D32" s="274"/>
      <c r="E32" s="268"/>
      <c r="F32" s="273"/>
      <c r="G32" s="273"/>
      <c r="H32" s="264"/>
      <c r="I32" s="264"/>
      <c r="J32" s="264"/>
      <c r="K32" s="274"/>
      <c r="L32" s="273"/>
      <c r="M32" s="264"/>
      <c r="N32" s="264"/>
      <c r="O32" s="264"/>
      <c r="P32" s="274"/>
    </row>
    <row r="33" spans="1:16" ht="33" hidden="1" customHeight="1" x14ac:dyDescent="0.25">
      <c r="A33" s="78"/>
      <c r="B33" s="269"/>
      <c r="C33" s="275"/>
      <c r="D33" s="277"/>
      <c r="E33" s="269"/>
      <c r="F33" s="275"/>
      <c r="G33" s="275"/>
      <c r="H33" s="276"/>
      <c r="I33" s="276"/>
      <c r="J33" s="276"/>
      <c r="K33" s="277"/>
      <c r="L33" s="275"/>
      <c r="M33" s="276"/>
      <c r="N33" s="276"/>
      <c r="O33" s="276"/>
      <c r="P33" s="277"/>
    </row>
    <row r="34" spans="1:16" x14ac:dyDescent="0.25">
      <c r="A34" s="78"/>
      <c r="B34" s="283">
        <v>8</v>
      </c>
      <c r="C34" s="263" t="s">
        <v>698</v>
      </c>
      <c r="D34" s="272"/>
      <c r="E34" s="263" t="s">
        <v>690</v>
      </c>
      <c r="F34" s="284" t="s">
        <v>77</v>
      </c>
      <c r="G34" s="263" t="s">
        <v>711</v>
      </c>
      <c r="H34" s="271"/>
      <c r="I34" s="271"/>
      <c r="J34" s="271"/>
      <c r="K34" s="272"/>
      <c r="L34" s="263" t="s">
        <v>712</v>
      </c>
      <c r="M34" s="271"/>
      <c r="N34" s="271"/>
      <c r="O34" s="271"/>
      <c r="P34" s="272"/>
    </row>
    <row r="35" spans="1:16" x14ac:dyDescent="0.25">
      <c r="A35" s="78"/>
      <c r="B35" s="268"/>
      <c r="C35" s="273"/>
      <c r="D35" s="274"/>
      <c r="E35" s="268"/>
      <c r="F35" s="273"/>
      <c r="G35" s="273"/>
      <c r="H35" s="264"/>
      <c r="I35" s="264"/>
      <c r="J35" s="264"/>
      <c r="K35" s="274"/>
      <c r="L35" s="273"/>
      <c r="M35" s="264"/>
      <c r="N35" s="264"/>
      <c r="O35" s="264"/>
      <c r="P35" s="274"/>
    </row>
    <row r="36" spans="1:16" ht="38.450000000000003" customHeight="1" x14ac:dyDescent="0.25">
      <c r="A36" s="78"/>
      <c r="B36" s="268"/>
      <c r="C36" s="273"/>
      <c r="D36" s="274"/>
      <c r="E36" s="268"/>
      <c r="F36" s="273"/>
      <c r="G36" s="273"/>
      <c r="H36" s="264"/>
      <c r="I36" s="264"/>
      <c r="J36" s="264"/>
      <c r="K36" s="274"/>
      <c r="L36" s="273"/>
      <c r="M36" s="264"/>
      <c r="N36" s="264"/>
      <c r="O36" s="264"/>
      <c r="P36" s="274"/>
    </row>
    <row r="37" spans="1:16" x14ac:dyDescent="0.25">
      <c r="A37" s="78"/>
      <c r="B37" s="278"/>
      <c r="C37" s="271"/>
      <c r="D37" s="271"/>
      <c r="E37" s="271"/>
      <c r="F37" s="271"/>
      <c r="G37" s="271"/>
      <c r="H37" s="271"/>
      <c r="I37" s="271"/>
      <c r="J37" s="271"/>
      <c r="K37" s="271"/>
      <c r="L37" s="271"/>
      <c r="M37" s="271"/>
      <c r="N37" s="271"/>
      <c r="O37" s="271"/>
      <c r="P37" s="271"/>
    </row>
    <row r="38" spans="1:16" x14ac:dyDescent="0.25">
      <c r="A38" s="78"/>
      <c r="B38" s="275"/>
      <c r="C38" s="276"/>
      <c r="D38" s="276"/>
      <c r="E38" s="276"/>
      <c r="F38" s="276"/>
      <c r="G38" s="276"/>
      <c r="H38" s="276"/>
      <c r="I38" s="276"/>
      <c r="J38" s="276"/>
      <c r="K38" s="276"/>
      <c r="L38" s="276"/>
      <c r="M38" s="276"/>
      <c r="N38" s="276"/>
      <c r="O38" s="276"/>
      <c r="P38" s="276"/>
    </row>
    <row r="39" spans="1:16" x14ac:dyDescent="0.25">
      <c r="A39" s="78"/>
      <c r="B39" s="279" t="s">
        <v>713</v>
      </c>
      <c r="C39" s="280"/>
      <c r="D39" s="280"/>
      <c r="E39" s="280"/>
      <c r="F39" s="280"/>
      <c r="G39" s="280"/>
      <c r="H39" s="280"/>
      <c r="I39" s="280"/>
      <c r="J39" s="280"/>
      <c r="K39" s="280"/>
      <c r="L39" s="280"/>
      <c r="M39" s="280"/>
      <c r="N39" s="280"/>
      <c r="O39" s="280"/>
      <c r="P39" s="281"/>
    </row>
    <row r="40" spans="1:16" ht="14.45" customHeight="1" x14ac:dyDescent="0.25">
      <c r="A40" s="78"/>
      <c r="B40" s="282" t="s">
        <v>714</v>
      </c>
      <c r="C40" s="282" t="s">
        <v>715</v>
      </c>
      <c r="D40" s="282" t="s">
        <v>716</v>
      </c>
      <c r="E40" s="271"/>
      <c r="F40" s="271"/>
      <c r="G40" s="271"/>
      <c r="H40" s="271"/>
      <c r="I40" s="271"/>
      <c r="J40" s="271"/>
      <c r="K40" s="271"/>
      <c r="L40" s="271"/>
      <c r="M40" s="271"/>
      <c r="N40" s="271"/>
      <c r="O40" s="271"/>
      <c r="P40" s="272"/>
    </row>
    <row r="41" spans="1:16" ht="17.100000000000001" customHeight="1" x14ac:dyDescent="0.25">
      <c r="A41" s="78"/>
      <c r="B41" s="269"/>
      <c r="C41" s="269"/>
      <c r="D41" s="275"/>
      <c r="E41" s="276"/>
      <c r="F41" s="276"/>
      <c r="G41" s="276"/>
      <c r="H41" s="276"/>
      <c r="I41" s="276"/>
      <c r="J41" s="276"/>
      <c r="K41" s="276"/>
      <c r="L41" s="276"/>
      <c r="M41" s="276"/>
      <c r="N41" s="276"/>
      <c r="O41" s="276"/>
      <c r="P41" s="277"/>
    </row>
    <row r="42" spans="1:16" ht="17.100000000000001" customHeight="1" x14ac:dyDescent="0.25">
      <c r="A42" s="78"/>
      <c r="B42" s="263" t="s">
        <v>690</v>
      </c>
      <c r="C42" s="270" t="s">
        <v>690</v>
      </c>
      <c r="D42" s="263" t="s">
        <v>913</v>
      </c>
      <c r="E42" s="271"/>
      <c r="F42" s="271"/>
      <c r="G42" s="271"/>
      <c r="H42" s="271"/>
      <c r="I42" s="271"/>
      <c r="J42" s="271"/>
      <c r="K42" s="271"/>
      <c r="L42" s="271"/>
      <c r="M42" s="271"/>
      <c r="N42" s="271"/>
      <c r="O42" s="271"/>
      <c r="P42" s="272"/>
    </row>
    <row r="43" spans="1:16" ht="17.100000000000001" customHeight="1" x14ac:dyDescent="0.25">
      <c r="A43" s="78"/>
      <c r="B43" s="268"/>
      <c r="C43" s="268"/>
      <c r="D43" s="273"/>
      <c r="E43" s="264"/>
      <c r="F43" s="264"/>
      <c r="G43" s="264"/>
      <c r="H43" s="264"/>
      <c r="I43" s="264"/>
      <c r="J43" s="264"/>
      <c r="K43" s="264"/>
      <c r="L43" s="264"/>
      <c r="M43" s="264"/>
      <c r="N43" s="264"/>
      <c r="O43" s="264"/>
      <c r="P43" s="274"/>
    </row>
    <row r="44" spans="1:16" ht="17.100000000000001" customHeight="1" x14ac:dyDescent="0.25">
      <c r="A44" s="78"/>
      <c r="B44" s="269"/>
      <c r="C44" s="269"/>
      <c r="D44" s="275"/>
      <c r="E44" s="276"/>
      <c r="F44" s="276"/>
      <c r="G44" s="276"/>
      <c r="H44" s="276"/>
      <c r="I44" s="276"/>
      <c r="J44" s="276"/>
      <c r="K44" s="276"/>
      <c r="L44" s="276"/>
      <c r="M44" s="276"/>
      <c r="N44" s="276"/>
      <c r="O44" s="276"/>
      <c r="P44" s="277"/>
    </row>
    <row r="45" spans="1:16" ht="17.100000000000001" customHeight="1" x14ac:dyDescent="0.25">
      <c r="A45" s="78"/>
      <c r="B45" s="78"/>
      <c r="C45" s="78"/>
      <c r="D45" s="78"/>
      <c r="E45" s="78"/>
      <c r="F45" s="78"/>
      <c r="G45" s="78"/>
      <c r="H45" s="78"/>
      <c r="I45" s="78"/>
      <c r="J45" s="78"/>
      <c r="K45" s="78"/>
      <c r="L45" s="78"/>
      <c r="M45" s="78"/>
      <c r="N45" s="78"/>
      <c r="O45" s="78"/>
      <c r="P45" s="78"/>
    </row>
    <row r="46" spans="1:16" ht="15" customHeight="1" x14ac:dyDescent="0.25">
      <c r="A46" s="78"/>
      <c r="B46" s="78"/>
      <c r="C46" s="78"/>
      <c r="D46" s="78"/>
      <c r="E46" s="78"/>
      <c r="F46" s="78"/>
      <c r="G46" s="78"/>
      <c r="H46" s="78"/>
      <c r="I46" s="78"/>
      <c r="J46" s="78"/>
      <c r="K46" s="78"/>
      <c r="L46" s="78"/>
      <c r="M46" s="78"/>
      <c r="N46" s="78"/>
      <c r="O46" s="78"/>
      <c r="P46" s="78"/>
    </row>
    <row r="47" spans="1:16" ht="15" customHeight="1" x14ac:dyDescent="0.25">
      <c r="A47" s="78"/>
      <c r="B47" s="78"/>
      <c r="C47" s="78"/>
      <c r="D47" s="78"/>
      <c r="E47" s="78"/>
      <c r="F47" s="78"/>
      <c r="G47" s="78"/>
      <c r="H47" s="78"/>
      <c r="I47" s="78"/>
      <c r="J47" s="78"/>
      <c r="K47" s="78"/>
      <c r="L47" s="78"/>
      <c r="M47" s="78"/>
      <c r="N47" s="78"/>
      <c r="O47" s="78"/>
      <c r="P47" s="78"/>
    </row>
    <row r="48" spans="1:16" ht="15" customHeight="1" x14ac:dyDescent="0.25">
      <c r="A48" s="78"/>
      <c r="B48" s="78"/>
      <c r="C48" s="78"/>
      <c r="D48" s="78"/>
      <c r="E48" s="78"/>
      <c r="F48" s="78"/>
      <c r="G48" s="78"/>
      <c r="H48" s="78"/>
      <c r="I48" s="78"/>
      <c r="J48" s="78"/>
      <c r="K48" s="78"/>
      <c r="L48" s="78"/>
      <c r="M48" s="78"/>
      <c r="N48" s="78"/>
      <c r="O48" s="78"/>
      <c r="P48" s="78"/>
    </row>
    <row r="49" spans="1:16" ht="14.45" customHeight="1" x14ac:dyDescent="0.25">
      <c r="A49" s="78"/>
      <c r="B49" s="267" t="s">
        <v>717</v>
      </c>
      <c r="C49" s="264"/>
      <c r="D49" s="264"/>
      <c r="E49" s="264"/>
      <c r="F49" s="264"/>
      <c r="G49" s="264"/>
      <c r="H49" s="264"/>
      <c r="I49" s="264"/>
      <c r="J49" s="264"/>
      <c r="K49" s="264"/>
      <c r="L49" s="264"/>
      <c r="M49" s="264"/>
      <c r="N49" s="264"/>
      <c r="O49" s="264"/>
      <c r="P49" s="264"/>
    </row>
    <row r="50" spans="1:16" x14ac:dyDescent="0.25">
      <c r="A50" s="78"/>
      <c r="B50" s="264"/>
      <c r="C50" s="264"/>
      <c r="D50" s="264"/>
      <c r="E50" s="264"/>
      <c r="F50" s="264"/>
      <c r="G50" s="264"/>
      <c r="H50" s="264"/>
      <c r="I50" s="264"/>
      <c r="J50" s="264"/>
      <c r="K50" s="264"/>
      <c r="L50" s="264"/>
      <c r="M50" s="264"/>
      <c r="N50" s="264"/>
      <c r="O50" s="264"/>
      <c r="P50" s="264"/>
    </row>
    <row r="51" spans="1:16" ht="17.100000000000001" customHeight="1" x14ac:dyDescent="0.25">
      <c r="A51" s="78"/>
      <c r="B51" s="264"/>
      <c r="C51" s="264"/>
      <c r="D51" s="264"/>
      <c r="E51" s="264"/>
      <c r="F51" s="264"/>
      <c r="G51" s="264"/>
      <c r="H51" s="264"/>
      <c r="I51" s="264"/>
      <c r="J51" s="264"/>
      <c r="K51" s="264"/>
      <c r="L51" s="264"/>
      <c r="M51" s="264"/>
      <c r="N51" s="264"/>
      <c r="O51" s="264"/>
      <c r="P51" s="264"/>
    </row>
    <row r="52" spans="1:16" x14ac:dyDescent="0.25">
      <c r="A52" s="78"/>
      <c r="B52" s="78"/>
      <c r="C52" s="78"/>
      <c r="D52" s="78"/>
      <c r="E52" s="78"/>
      <c r="F52" s="78"/>
      <c r="G52" s="78"/>
      <c r="H52" s="78"/>
      <c r="I52" s="78"/>
      <c r="J52" s="78"/>
      <c r="K52" s="78"/>
      <c r="L52" s="78"/>
      <c r="M52" s="78"/>
      <c r="N52" s="78"/>
      <c r="O52" s="78"/>
      <c r="P52" s="78"/>
    </row>
  </sheetData>
  <sheetProtection sheet="1" objects="1" scenarios="1" formatColumns="0" formatRows="0"/>
  <mergeCells count="63">
    <mergeCell ref="L13:P13"/>
    <mergeCell ref="L9:P12"/>
    <mergeCell ref="B2:P2"/>
    <mergeCell ref="B4:P5"/>
    <mergeCell ref="B6:B8"/>
    <mergeCell ref="C6:P6"/>
    <mergeCell ref="C7:D8"/>
    <mergeCell ref="E7:E8"/>
    <mergeCell ref="F7:F8"/>
    <mergeCell ref="G7:K8"/>
    <mergeCell ref="L7:P8"/>
    <mergeCell ref="B9:B12"/>
    <mergeCell ref="C9:D12"/>
    <mergeCell ref="E9:E12"/>
    <mergeCell ref="F9:F12"/>
    <mergeCell ref="G9:K12"/>
    <mergeCell ref="B18:B21"/>
    <mergeCell ref="C18:D21"/>
    <mergeCell ref="E18:E21"/>
    <mergeCell ref="F18:F21"/>
    <mergeCell ref="G18:K21"/>
    <mergeCell ref="C14:D17"/>
    <mergeCell ref="E14:E17"/>
    <mergeCell ref="F14:F17"/>
    <mergeCell ref="G14:K17"/>
    <mergeCell ref="L14:P17"/>
    <mergeCell ref="C13:D13"/>
    <mergeCell ref="G13:K13"/>
    <mergeCell ref="L26:P29"/>
    <mergeCell ref="B22:B25"/>
    <mergeCell ref="C22:D25"/>
    <mergeCell ref="E22:E25"/>
    <mergeCell ref="F22:F25"/>
    <mergeCell ref="G22:K25"/>
    <mergeCell ref="L22:P25"/>
    <mergeCell ref="B26:B29"/>
    <mergeCell ref="C26:D29"/>
    <mergeCell ref="E26:E29"/>
    <mergeCell ref="F26:F29"/>
    <mergeCell ref="G26:K29"/>
    <mergeCell ref="L18:P21"/>
    <mergeCell ref="B14:B17"/>
    <mergeCell ref="L34:P36"/>
    <mergeCell ref="B30:B33"/>
    <mergeCell ref="C30:D33"/>
    <mergeCell ref="E30:E33"/>
    <mergeCell ref="F30:F33"/>
    <mergeCell ref="G30:K33"/>
    <mergeCell ref="L30:P33"/>
    <mergeCell ref="B34:B36"/>
    <mergeCell ref="C34:D36"/>
    <mergeCell ref="E34:E36"/>
    <mergeCell ref="F34:F36"/>
    <mergeCell ref="G34:K36"/>
    <mergeCell ref="B49:P51"/>
    <mergeCell ref="B42:B44"/>
    <mergeCell ref="C42:C44"/>
    <mergeCell ref="D42:P44"/>
    <mergeCell ref="B37:P38"/>
    <mergeCell ref="B39:P39"/>
    <mergeCell ref="B40:B41"/>
    <mergeCell ref="C40:C41"/>
    <mergeCell ref="D40:P41"/>
  </mergeCells>
  <dataValidations count="3">
    <dataValidation type="list" allowBlank="1" showInputMessage="1" showErrorMessage="1" prompt="Select type of risk" sqref="C9:C36 D9:D12 D14:D36" xr:uid="{34CFDDF0-8F60-4493-9680-D7079C23F75D}">
      <formula1>"Political, Economic, Legal &amp; Regulatory, Environmental, Social, Institutional, Operational &amp; Logistical, Reputational, Partnership &amp; Coordination, Strategic, Safety &amp; Security"</formula1>
    </dataValidation>
    <dataValidation type="list" allowBlank="1" showInputMessage="1" showErrorMessage="1" prompt="Select Response" sqref="F9:F20 F22:F24 F26:F28 F30:F32 F34:F36" xr:uid="{ED0E721F-FE3D-4F10-B325-9A78C569A765}">
      <formula1>"Yes, No"</formula1>
    </dataValidation>
    <dataValidation type="list" allowBlank="1" showInputMessage="1" showErrorMessage="1" prompt="Select Rating" sqref="B42:C44 E9:E20 E22:E24 E26:E28 E30:E32 E34:E36" xr:uid="{998194AD-7946-42FF-B34E-0D2CDE0EFF74}">
      <formula1>"Low, Moderate, Substantial, High"</formula1>
    </dataValidation>
  </dataValidations>
  <pageMargins left="0.25" right="0.25" top="0.75" bottom="0.75" header="0.3" footer="0.3"/>
  <pageSetup paperSize="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3" tint="0.499984740745262"/>
  </sheetPr>
  <dimension ref="A1:K48"/>
  <sheetViews>
    <sheetView showGridLines="0" view="pageBreakPreview" zoomScale="124" zoomScaleNormal="100" zoomScaleSheetLayoutView="124" workbookViewId="0">
      <selection activeCell="S14" sqref="A1:XFD1048576"/>
    </sheetView>
  </sheetViews>
  <sheetFormatPr defaultColWidth="8.85546875" defaultRowHeight="15" x14ac:dyDescent="0.25"/>
  <cols>
    <col min="1" max="1" width="1.42578125" customWidth="1"/>
  </cols>
  <sheetData>
    <row r="1" spans="1:11" x14ac:dyDescent="0.25">
      <c r="A1" s="15"/>
      <c r="B1" s="15"/>
      <c r="C1" s="15"/>
      <c r="D1" s="15"/>
      <c r="E1" s="15"/>
      <c r="F1" s="15"/>
      <c r="G1" s="15"/>
      <c r="H1" s="15"/>
      <c r="I1" s="15"/>
      <c r="J1" s="15"/>
      <c r="K1" s="15"/>
    </row>
    <row r="2" spans="1:11" ht="15.95" customHeight="1" x14ac:dyDescent="0.25">
      <c r="A2" s="15"/>
      <c r="B2" s="307" t="s">
        <v>718</v>
      </c>
      <c r="C2" s="94"/>
      <c r="D2" s="94"/>
      <c r="E2" s="94"/>
      <c r="F2" s="94"/>
      <c r="G2" s="94"/>
      <c r="H2" s="94"/>
      <c r="I2" s="94"/>
      <c r="J2" s="94"/>
      <c r="K2" s="94"/>
    </row>
    <row r="3" spans="1:11" ht="15.95" customHeight="1" x14ac:dyDescent="0.25">
      <c r="A3" s="15"/>
      <c r="B3" s="18"/>
      <c r="C3" s="18"/>
      <c r="D3" s="18"/>
      <c r="E3" s="18"/>
      <c r="F3" s="18"/>
      <c r="G3" s="18"/>
      <c r="H3" s="18"/>
      <c r="I3" s="18"/>
      <c r="J3" s="18"/>
      <c r="K3" s="18"/>
    </row>
    <row r="4" spans="1:11" ht="15.95" customHeight="1" x14ac:dyDescent="0.25">
      <c r="A4" s="15"/>
      <c r="B4" s="97" t="s">
        <v>719</v>
      </c>
      <c r="C4" s="310"/>
      <c r="D4" s="310"/>
      <c r="E4" s="310"/>
      <c r="F4" s="310"/>
      <c r="G4" s="310"/>
      <c r="H4" s="310"/>
      <c r="I4" s="310"/>
      <c r="J4" s="310"/>
      <c r="K4" s="311"/>
    </row>
    <row r="5" spans="1:11" ht="24.95" customHeight="1" x14ac:dyDescent="0.25">
      <c r="A5" s="15"/>
      <c r="B5" s="312"/>
      <c r="C5" s="313"/>
      <c r="D5" s="313"/>
      <c r="E5" s="313"/>
      <c r="F5" s="313"/>
      <c r="G5" s="313"/>
      <c r="H5" s="313"/>
      <c r="I5" s="313"/>
      <c r="J5" s="313"/>
      <c r="K5" s="314"/>
    </row>
    <row r="6" spans="1:11" ht="14.45" customHeight="1" x14ac:dyDescent="0.25">
      <c r="A6" s="15"/>
      <c r="B6" s="97"/>
      <c r="C6" s="308"/>
      <c r="D6" s="308"/>
      <c r="E6" s="308"/>
      <c r="F6" s="308"/>
      <c r="G6" s="308"/>
      <c r="H6" s="308"/>
      <c r="I6" s="308"/>
      <c r="J6" s="308"/>
      <c r="K6" s="309"/>
    </row>
    <row r="7" spans="1:11" ht="14.45" customHeight="1" x14ac:dyDescent="0.25">
      <c r="A7" s="15"/>
      <c r="B7" s="316" t="s">
        <v>720</v>
      </c>
      <c r="C7" s="310"/>
      <c r="D7" s="310"/>
      <c r="E7" s="311"/>
      <c r="F7" s="317" t="s">
        <v>721</v>
      </c>
      <c r="G7" s="310"/>
      <c r="H7" s="310"/>
      <c r="I7" s="310"/>
      <c r="J7" s="310"/>
      <c r="K7" s="311"/>
    </row>
    <row r="8" spans="1:11" ht="17.100000000000001" customHeight="1" x14ac:dyDescent="0.25">
      <c r="A8" s="15"/>
      <c r="B8" s="312"/>
      <c r="C8" s="313"/>
      <c r="D8" s="313"/>
      <c r="E8" s="314"/>
      <c r="F8" s="312"/>
      <c r="G8" s="313"/>
      <c r="H8" s="313"/>
      <c r="I8" s="313"/>
      <c r="J8" s="313"/>
      <c r="K8" s="314"/>
    </row>
    <row r="9" spans="1:11" ht="14.45" customHeight="1" x14ac:dyDescent="0.25">
      <c r="A9" s="15"/>
      <c r="B9" s="315" t="s">
        <v>722</v>
      </c>
      <c r="C9" s="310"/>
      <c r="D9" s="310"/>
      <c r="E9" s="311"/>
      <c r="F9" s="209"/>
      <c r="G9" s="310"/>
      <c r="H9" s="310"/>
      <c r="I9" s="310"/>
      <c r="J9" s="310"/>
      <c r="K9" s="311"/>
    </row>
    <row r="10" spans="1:11" ht="17.100000000000001" customHeight="1" x14ac:dyDescent="0.25">
      <c r="A10" s="15"/>
      <c r="B10" s="312"/>
      <c r="C10" s="313"/>
      <c r="D10" s="313"/>
      <c r="E10" s="314"/>
      <c r="F10" s="312"/>
      <c r="G10" s="313"/>
      <c r="H10" s="313"/>
      <c r="I10" s="313"/>
      <c r="J10" s="313"/>
      <c r="K10" s="314"/>
    </row>
    <row r="11" spans="1:11" ht="17.100000000000001" customHeight="1" x14ac:dyDescent="0.25">
      <c r="A11" s="15"/>
      <c r="B11" s="315" t="s">
        <v>723</v>
      </c>
      <c r="C11" s="310"/>
      <c r="D11" s="310"/>
      <c r="E11" s="311"/>
      <c r="F11" s="209"/>
      <c r="G11" s="310"/>
      <c r="H11" s="310"/>
      <c r="I11" s="310"/>
      <c r="J11" s="310"/>
      <c r="K11" s="311"/>
    </row>
    <row r="12" spans="1:11" ht="17.100000000000001" customHeight="1" x14ac:dyDescent="0.25">
      <c r="A12" s="15"/>
      <c r="B12" s="312"/>
      <c r="C12" s="313"/>
      <c r="D12" s="313"/>
      <c r="E12" s="314"/>
      <c r="F12" s="312"/>
      <c r="G12" s="313"/>
      <c r="H12" s="313"/>
      <c r="I12" s="313"/>
      <c r="J12" s="313"/>
      <c r="K12" s="314"/>
    </row>
    <row r="13" spans="1:11" ht="17.100000000000001" customHeight="1" x14ac:dyDescent="0.25">
      <c r="A13" s="15"/>
      <c r="B13" s="315" t="s">
        <v>724</v>
      </c>
      <c r="C13" s="310"/>
      <c r="D13" s="310"/>
      <c r="E13" s="311"/>
      <c r="F13" s="209"/>
      <c r="G13" s="310"/>
      <c r="H13" s="310"/>
      <c r="I13" s="310"/>
      <c r="J13" s="310"/>
      <c r="K13" s="311"/>
    </row>
    <row r="14" spans="1:11" ht="17.100000000000001" customHeight="1" x14ac:dyDescent="0.25">
      <c r="A14" s="15"/>
      <c r="B14" s="312"/>
      <c r="C14" s="313"/>
      <c r="D14" s="313"/>
      <c r="E14" s="314"/>
      <c r="F14" s="312"/>
      <c r="G14" s="313"/>
      <c r="H14" s="313"/>
      <c r="I14" s="313"/>
      <c r="J14" s="313"/>
      <c r="K14" s="314"/>
    </row>
    <row r="15" spans="1:11" ht="17.100000000000001" customHeight="1" x14ac:dyDescent="0.25">
      <c r="A15" s="15"/>
      <c r="B15" s="315" t="s">
        <v>725</v>
      </c>
      <c r="C15" s="310"/>
      <c r="D15" s="310"/>
      <c r="E15" s="311"/>
      <c r="F15" s="209"/>
      <c r="G15" s="310"/>
      <c r="H15" s="310"/>
      <c r="I15" s="310"/>
      <c r="J15" s="310"/>
      <c r="K15" s="311"/>
    </row>
    <row r="16" spans="1:11" ht="17.100000000000001" customHeight="1" x14ac:dyDescent="0.25">
      <c r="A16" s="15"/>
      <c r="B16" s="312"/>
      <c r="C16" s="313"/>
      <c r="D16" s="313"/>
      <c r="E16" s="314"/>
      <c r="F16" s="312"/>
      <c r="G16" s="313"/>
      <c r="H16" s="313"/>
      <c r="I16" s="313"/>
      <c r="J16" s="313"/>
      <c r="K16" s="314"/>
    </row>
    <row r="17" spans="1:11" ht="17.100000000000001" customHeight="1" x14ac:dyDescent="0.25">
      <c r="A17" s="15"/>
      <c r="B17" s="315" t="s">
        <v>726</v>
      </c>
      <c r="C17" s="310"/>
      <c r="D17" s="310"/>
      <c r="E17" s="311"/>
      <c r="F17" s="209"/>
      <c r="G17" s="310"/>
      <c r="H17" s="310"/>
      <c r="I17" s="310"/>
      <c r="J17" s="310"/>
      <c r="K17" s="311"/>
    </row>
    <row r="18" spans="1:11" ht="17.100000000000001" customHeight="1" x14ac:dyDescent="0.25">
      <c r="A18" s="15"/>
      <c r="B18" s="312"/>
      <c r="C18" s="313"/>
      <c r="D18" s="313"/>
      <c r="E18" s="314"/>
      <c r="F18" s="312"/>
      <c r="G18" s="313"/>
      <c r="H18" s="313"/>
      <c r="I18" s="313"/>
      <c r="J18" s="313"/>
      <c r="K18" s="314"/>
    </row>
    <row r="19" spans="1:11" ht="17.100000000000001" customHeight="1" x14ac:dyDescent="0.25">
      <c r="A19" s="15"/>
      <c r="B19" s="97"/>
      <c r="C19" s="310"/>
      <c r="D19" s="310"/>
      <c r="E19" s="310"/>
      <c r="F19" s="310"/>
      <c r="G19" s="310"/>
      <c r="H19" s="310"/>
      <c r="I19" s="310"/>
      <c r="J19" s="310"/>
      <c r="K19" s="311"/>
    </row>
    <row r="20" spans="1:11" ht="17.100000000000001" customHeight="1" x14ac:dyDescent="0.25">
      <c r="A20" s="15"/>
      <c r="B20" s="312"/>
      <c r="C20" s="313"/>
      <c r="D20" s="313"/>
      <c r="E20" s="313"/>
      <c r="F20" s="313"/>
      <c r="G20" s="313"/>
      <c r="H20" s="313"/>
      <c r="I20" s="313"/>
      <c r="J20" s="313"/>
      <c r="K20" s="314"/>
    </row>
    <row r="24" spans="1:11" ht="17.100000000000001" customHeight="1" x14ac:dyDescent="0.25">
      <c r="A24" s="15"/>
      <c r="B24" s="15"/>
      <c r="C24" s="15"/>
      <c r="D24" s="15"/>
      <c r="E24" s="15"/>
      <c r="F24" s="15"/>
      <c r="G24" s="15"/>
      <c r="H24" s="15"/>
      <c r="I24" s="15"/>
      <c r="J24" s="15"/>
      <c r="K24" s="15"/>
    </row>
    <row r="25" spans="1:11" ht="17.100000000000001" customHeight="1" x14ac:dyDescent="0.25">
      <c r="A25" s="15"/>
      <c r="B25" s="15"/>
      <c r="C25" s="15"/>
      <c r="D25" s="15"/>
      <c r="E25" s="15"/>
      <c r="F25" s="15"/>
      <c r="G25" s="15"/>
      <c r="H25" s="15"/>
      <c r="I25" s="15"/>
      <c r="J25" s="15"/>
      <c r="K25" s="15"/>
    </row>
    <row r="26" spans="1:11" ht="17.100000000000001" customHeight="1" x14ac:dyDescent="0.25">
      <c r="A26" s="15"/>
      <c r="B26" s="15"/>
      <c r="C26" s="15"/>
      <c r="D26" s="15"/>
      <c r="E26" s="15"/>
      <c r="F26" s="15"/>
      <c r="G26" s="15"/>
      <c r="H26" s="15"/>
      <c r="I26" s="15"/>
      <c r="J26" s="15"/>
      <c r="K26" s="15"/>
    </row>
    <row r="27" spans="1:11" ht="17.100000000000001" customHeight="1" x14ac:dyDescent="0.25">
      <c r="A27" s="15"/>
      <c r="B27" s="15"/>
      <c r="C27" s="15"/>
      <c r="D27" s="15"/>
      <c r="E27" s="15"/>
      <c r="F27" s="15"/>
      <c r="G27" s="15"/>
      <c r="H27" s="15"/>
      <c r="I27" s="15"/>
      <c r="J27" s="15"/>
      <c r="K27" s="15"/>
    </row>
    <row r="28" spans="1:11" ht="17.100000000000001" customHeight="1" x14ac:dyDescent="0.25">
      <c r="A28" s="15"/>
      <c r="B28" s="15"/>
      <c r="C28" s="15"/>
      <c r="D28" s="15"/>
      <c r="E28" s="15"/>
      <c r="F28" s="15"/>
      <c r="G28" s="15"/>
      <c r="H28" s="15"/>
      <c r="I28" s="15"/>
      <c r="J28" s="15"/>
      <c r="K28" s="15"/>
    </row>
    <row r="29" spans="1:11" ht="17.100000000000001" customHeight="1" x14ac:dyDescent="0.25">
      <c r="A29" s="15"/>
      <c r="B29" s="15"/>
      <c r="C29" s="15"/>
      <c r="D29" s="15"/>
      <c r="E29" s="15"/>
      <c r="F29" s="15"/>
      <c r="G29" s="15"/>
      <c r="H29" s="15"/>
      <c r="I29" s="15"/>
      <c r="J29" s="15"/>
      <c r="K29" s="15"/>
    </row>
    <row r="30" spans="1:11" ht="17.100000000000001" customHeight="1" x14ac:dyDescent="0.25">
      <c r="A30" s="15"/>
      <c r="B30" s="15"/>
      <c r="C30" s="15"/>
      <c r="D30" s="15"/>
      <c r="E30" s="15"/>
      <c r="F30" s="15"/>
      <c r="G30" s="15"/>
      <c r="H30" s="15"/>
      <c r="I30" s="15"/>
      <c r="J30" s="15"/>
      <c r="K30" s="15"/>
    </row>
    <row r="31" spans="1:11" ht="17.100000000000001" customHeight="1" x14ac:dyDescent="0.25">
      <c r="A31" s="15"/>
      <c r="B31" s="15"/>
      <c r="C31" s="15"/>
      <c r="D31" s="15"/>
      <c r="E31" s="15"/>
      <c r="F31" s="15"/>
      <c r="G31" s="15"/>
      <c r="H31" s="15"/>
      <c r="I31" s="15"/>
      <c r="J31" s="15"/>
      <c r="K31" s="15"/>
    </row>
    <row r="32" spans="1:11" ht="17.100000000000001" customHeight="1" x14ac:dyDescent="0.25">
      <c r="A32" s="15"/>
      <c r="B32" s="15"/>
      <c r="C32" s="15"/>
      <c r="D32" s="15"/>
      <c r="E32" s="15"/>
      <c r="F32" s="15"/>
      <c r="G32" s="15"/>
      <c r="H32" s="15"/>
      <c r="I32" s="15"/>
      <c r="J32" s="15"/>
      <c r="K32" s="15"/>
    </row>
    <row r="33" spans="1:11" ht="17.100000000000001" customHeight="1" x14ac:dyDescent="0.25">
      <c r="A33" s="15"/>
      <c r="B33" s="15"/>
      <c r="C33" s="15"/>
      <c r="D33" s="15"/>
      <c r="E33" s="15"/>
      <c r="F33" s="15"/>
      <c r="G33" s="15"/>
      <c r="H33" s="15"/>
      <c r="I33" s="15"/>
      <c r="J33" s="15"/>
      <c r="K33" s="15"/>
    </row>
    <row r="34" spans="1:11" ht="17.100000000000001" customHeight="1" x14ac:dyDescent="0.25">
      <c r="A34" s="15"/>
      <c r="B34" s="15"/>
      <c r="C34" s="15"/>
      <c r="D34" s="15"/>
      <c r="E34" s="15"/>
      <c r="F34" s="15"/>
      <c r="G34" s="15"/>
      <c r="H34" s="15"/>
      <c r="I34" s="15"/>
      <c r="J34" s="15"/>
      <c r="K34" s="15"/>
    </row>
    <row r="35" spans="1:11" ht="17.100000000000001" customHeight="1" x14ac:dyDescent="0.25">
      <c r="A35" s="15"/>
      <c r="B35" s="15"/>
      <c r="C35" s="15"/>
      <c r="D35" s="15"/>
      <c r="E35" s="15"/>
      <c r="F35" s="15"/>
      <c r="G35" s="15"/>
      <c r="H35" s="15"/>
      <c r="I35" s="15"/>
      <c r="J35" s="15"/>
      <c r="K35" s="15"/>
    </row>
    <row r="36" spans="1:11" ht="17.100000000000001" customHeight="1" x14ac:dyDescent="0.25">
      <c r="A36" s="15"/>
      <c r="B36" s="15"/>
      <c r="C36" s="15"/>
      <c r="D36" s="15"/>
      <c r="E36" s="15"/>
      <c r="F36" s="15"/>
      <c r="G36" s="15"/>
      <c r="H36" s="15"/>
      <c r="I36" s="15"/>
      <c r="J36" s="15"/>
      <c r="K36" s="15"/>
    </row>
    <row r="37" spans="1:11" ht="17.100000000000001" customHeight="1" x14ac:dyDescent="0.25">
      <c r="A37" s="15"/>
      <c r="B37" s="15"/>
      <c r="C37" s="15"/>
      <c r="D37" s="15"/>
      <c r="E37" s="15"/>
      <c r="F37" s="15"/>
      <c r="G37" s="15"/>
      <c r="H37" s="15"/>
      <c r="I37" s="15"/>
      <c r="J37" s="15"/>
      <c r="K37" s="15"/>
    </row>
    <row r="38" spans="1:11" ht="17.100000000000001" customHeight="1" x14ac:dyDescent="0.25">
      <c r="A38" s="15"/>
      <c r="B38" s="15"/>
      <c r="C38" s="15"/>
      <c r="D38" s="15"/>
      <c r="E38" s="15"/>
      <c r="F38" s="15"/>
      <c r="G38" s="15"/>
      <c r="H38" s="15"/>
      <c r="I38" s="15"/>
      <c r="J38" s="15"/>
      <c r="K38" s="15"/>
    </row>
    <row r="39" spans="1:11" ht="17.100000000000001" customHeight="1" x14ac:dyDescent="0.25">
      <c r="A39" s="15"/>
      <c r="B39" s="15"/>
      <c r="C39" s="15"/>
      <c r="D39" s="15"/>
      <c r="E39" s="15"/>
      <c r="F39" s="15"/>
      <c r="G39" s="15"/>
      <c r="H39" s="15"/>
      <c r="I39" s="15"/>
      <c r="J39" s="15"/>
      <c r="K39" s="15"/>
    </row>
    <row r="40" spans="1:11" ht="17.100000000000001" customHeight="1" x14ac:dyDescent="0.25">
      <c r="A40" s="15"/>
      <c r="B40" s="15"/>
      <c r="C40" s="15"/>
      <c r="D40" s="15"/>
      <c r="E40" s="15"/>
      <c r="F40" s="15"/>
      <c r="G40" s="15"/>
      <c r="H40" s="15"/>
      <c r="I40" s="15"/>
      <c r="J40" s="15"/>
      <c r="K40" s="15"/>
    </row>
    <row r="41" spans="1:11" ht="17.100000000000001" customHeight="1" x14ac:dyDescent="0.25">
      <c r="A41" s="15"/>
      <c r="B41" s="15"/>
      <c r="C41" s="15"/>
      <c r="D41" s="15"/>
      <c r="E41" s="15"/>
      <c r="F41" s="15"/>
      <c r="G41" s="15"/>
      <c r="H41" s="15"/>
      <c r="I41" s="15"/>
      <c r="J41" s="15"/>
      <c r="K41" s="15"/>
    </row>
    <row r="42" spans="1:11" ht="17.100000000000001" customHeight="1" x14ac:dyDescent="0.25">
      <c r="A42" s="15"/>
      <c r="B42" s="15"/>
      <c r="C42" s="15"/>
      <c r="D42" s="15"/>
      <c r="E42" s="15"/>
      <c r="F42" s="15"/>
      <c r="G42" s="15"/>
      <c r="H42" s="15"/>
      <c r="I42" s="15"/>
      <c r="J42" s="15"/>
      <c r="K42" s="15"/>
    </row>
    <row r="43" spans="1:11" ht="17.100000000000001" customHeight="1" x14ac:dyDescent="0.25">
      <c r="A43" s="15"/>
      <c r="B43" s="15"/>
      <c r="C43" s="15"/>
      <c r="D43" s="15"/>
      <c r="E43" s="15"/>
      <c r="F43" s="15"/>
      <c r="G43" s="15"/>
      <c r="H43" s="15"/>
      <c r="I43" s="15"/>
      <c r="J43" s="15"/>
      <c r="K43" s="15"/>
    </row>
    <row r="44" spans="1:11" ht="17.100000000000001" customHeight="1" x14ac:dyDescent="0.25">
      <c r="A44" s="15"/>
      <c r="B44" s="15"/>
      <c r="C44" s="15"/>
      <c r="D44" s="15"/>
      <c r="E44" s="15"/>
      <c r="F44" s="15"/>
      <c r="G44" s="15"/>
      <c r="H44" s="15"/>
      <c r="I44" s="15"/>
      <c r="J44" s="15"/>
      <c r="K44" s="15"/>
    </row>
    <row r="45" spans="1:11" ht="17.100000000000001" customHeight="1" x14ac:dyDescent="0.25">
      <c r="A45" s="15"/>
      <c r="B45" s="15"/>
      <c r="C45" s="15"/>
      <c r="D45" s="15"/>
      <c r="E45" s="15"/>
      <c r="F45" s="15"/>
      <c r="G45" s="15"/>
      <c r="H45" s="15"/>
      <c r="I45" s="15"/>
      <c r="J45" s="15"/>
      <c r="K45" s="15"/>
    </row>
    <row r="46" spans="1:11" ht="17.100000000000001" customHeight="1" x14ac:dyDescent="0.25">
      <c r="A46" s="15"/>
      <c r="B46" s="15"/>
      <c r="C46" s="15"/>
      <c r="D46" s="15"/>
      <c r="E46" s="15"/>
      <c r="F46" s="15"/>
      <c r="G46" s="15"/>
      <c r="H46" s="15"/>
      <c r="I46" s="15"/>
      <c r="J46" s="15"/>
      <c r="K46" s="15"/>
    </row>
    <row r="47" spans="1:11" ht="17.100000000000001" customHeight="1" x14ac:dyDescent="0.25">
      <c r="A47" s="15"/>
      <c r="B47" s="15"/>
      <c r="C47" s="15"/>
      <c r="D47" s="15"/>
      <c r="E47" s="15"/>
      <c r="F47" s="15"/>
      <c r="G47" s="15"/>
      <c r="H47" s="15"/>
      <c r="I47" s="15"/>
      <c r="J47" s="15"/>
      <c r="K47" s="15"/>
    </row>
    <row r="48" spans="1:11" x14ac:dyDescent="0.25">
      <c r="A48" s="15"/>
      <c r="B48" s="15"/>
      <c r="C48" s="15"/>
      <c r="D48" s="15"/>
      <c r="E48" s="15"/>
      <c r="F48" s="15"/>
      <c r="G48" s="15"/>
      <c r="H48" s="15"/>
      <c r="I48" s="15"/>
      <c r="J48" s="15"/>
      <c r="K48" s="15"/>
    </row>
  </sheetData>
  <sheetProtection sheet="1" objects="1" scenarios="1" formatColumns="0" formatRows="0"/>
  <mergeCells count="16">
    <mergeCell ref="B19:K20"/>
    <mergeCell ref="B15:E16"/>
    <mergeCell ref="F7:K8"/>
    <mergeCell ref="B9:E10"/>
    <mergeCell ref="F11:K12"/>
    <mergeCell ref="B2:K2"/>
    <mergeCell ref="B6:K6"/>
    <mergeCell ref="F9:K10"/>
    <mergeCell ref="F17:K18"/>
    <mergeCell ref="B4:K5"/>
    <mergeCell ref="B13:E14"/>
    <mergeCell ref="F15:K16"/>
    <mergeCell ref="F13:K14"/>
    <mergeCell ref="B17:E18"/>
    <mergeCell ref="B7:E8"/>
    <mergeCell ref="B11:E12"/>
  </mergeCells>
  <pageMargins left="0.25" right="0.25" top="0.75" bottom="0.75" header="0.3" footer="0.3"/>
  <pageSetup paperSize="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theme="3" tint="0.499984740745262"/>
  </sheetPr>
  <dimension ref="A1:K58"/>
  <sheetViews>
    <sheetView showGridLines="0" view="pageBreakPreview" topLeftCell="A2" zoomScaleNormal="142" zoomScaleSheetLayoutView="100" workbookViewId="0">
      <selection activeCell="T13" sqref="A1:XFD1048576"/>
    </sheetView>
  </sheetViews>
  <sheetFormatPr defaultColWidth="8.85546875" defaultRowHeight="15" x14ac:dyDescent="0.25"/>
  <cols>
    <col min="1" max="1" width="1.42578125" customWidth="1"/>
    <col min="2" max="2" width="9.140625" customWidth="1"/>
    <col min="3" max="3" width="4.85546875" customWidth="1"/>
    <col min="8" max="8" width="23" customWidth="1"/>
  </cols>
  <sheetData>
    <row r="1" spans="1:11" x14ac:dyDescent="0.25">
      <c r="A1" s="2"/>
      <c r="B1" s="2"/>
      <c r="C1" s="2"/>
      <c r="D1" s="2"/>
      <c r="E1" s="2"/>
      <c r="F1" s="2"/>
      <c r="G1" s="2"/>
      <c r="H1" s="2"/>
      <c r="I1" s="2"/>
      <c r="J1" s="2"/>
      <c r="K1" s="2"/>
    </row>
    <row r="2" spans="1:11" ht="19.5" customHeight="1" x14ac:dyDescent="0.25">
      <c r="A2" s="2"/>
      <c r="B2" s="318" t="s">
        <v>727</v>
      </c>
      <c r="C2" s="94"/>
      <c r="D2" s="94"/>
      <c r="E2" s="94"/>
      <c r="F2" s="94"/>
      <c r="G2" s="94"/>
      <c r="H2" s="94"/>
      <c r="I2" s="94"/>
      <c r="J2" s="94"/>
      <c r="K2" s="94"/>
    </row>
    <row r="3" spans="1:11" x14ac:dyDescent="0.25">
      <c r="A3" s="2"/>
      <c r="B3" s="17"/>
      <c r="C3" s="17"/>
      <c r="D3" s="17"/>
      <c r="E3" s="17"/>
      <c r="F3" s="17"/>
      <c r="G3" s="17"/>
      <c r="H3" s="17"/>
      <c r="I3" s="17"/>
      <c r="J3" s="17"/>
      <c r="K3" s="17"/>
    </row>
    <row r="4" spans="1:11" s="3" customFormat="1" ht="14.45" customHeight="1" x14ac:dyDescent="0.25">
      <c r="A4" s="8"/>
      <c r="B4" s="108" t="s">
        <v>728</v>
      </c>
      <c r="C4" s="310"/>
      <c r="D4" s="310"/>
      <c r="E4" s="310"/>
      <c r="F4" s="310"/>
      <c r="G4" s="310"/>
      <c r="H4" s="310"/>
      <c r="I4" s="310"/>
      <c r="J4" s="310"/>
      <c r="K4" s="311"/>
    </row>
    <row r="5" spans="1:11" ht="15.95" customHeight="1" x14ac:dyDescent="0.25">
      <c r="A5" s="2"/>
      <c r="B5" s="320"/>
      <c r="C5" s="94"/>
      <c r="D5" s="94"/>
      <c r="E5" s="94"/>
      <c r="F5" s="94"/>
      <c r="G5" s="94"/>
      <c r="H5" s="94"/>
      <c r="I5" s="94"/>
      <c r="J5" s="94"/>
      <c r="K5" s="321"/>
    </row>
    <row r="6" spans="1:11" ht="15.95" customHeight="1" x14ac:dyDescent="0.25">
      <c r="A6" s="2"/>
      <c r="B6" s="320"/>
      <c r="C6" s="94"/>
      <c r="D6" s="94"/>
      <c r="E6" s="94"/>
      <c r="F6" s="94"/>
      <c r="G6" s="94"/>
      <c r="H6" s="94"/>
      <c r="I6" s="94"/>
      <c r="J6" s="94"/>
      <c r="K6" s="321"/>
    </row>
    <row r="7" spans="1:11" ht="15.95" customHeight="1" x14ac:dyDescent="0.25">
      <c r="A7" s="2"/>
      <c r="B7" s="320"/>
      <c r="C7" s="94"/>
      <c r="D7" s="94"/>
      <c r="E7" s="94"/>
      <c r="F7" s="94"/>
      <c r="G7" s="94"/>
      <c r="H7" s="94"/>
      <c r="I7" s="94"/>
      <c r="J7" s="94"/>
      <c r="K7" s="321"/>
    </row>
    <row r="8" spans="1:11" ht="15.95" customHeight="1" x14ac:dyDescent="0.25">
      <c r="A8" s="2"/>
      <c r="B8" s="312"/>
      <c r="C8" s="313"/>
      <c r="D8" s="313"/>
      <c r="E8" s="313"/>
      <c r="F8" s="313"/>
      <c r="G8" s="313"/>
      <c r="H8" s="313"/>
      <c r="I8" s="313"/>
      <c r="J8" s="313"/>
      <c r="K8" s="314"/>
    </row>
    <row r="9" spans="1:11" ht="14.45" customHeight="1" x14ac:dyDescent="0.25">
      <c r="A9" s="2"/>
      <c r="B9" s="317" t="s">
        <v>729</v>
      </c>
      <c r="C9" s="311"/>
      <c r="D9" s="317" t="s">
        <v>730</v>
      </c>
      <c r="E9" s="310"/>
      <c r="F9" s="310"/>
      <c r="G9" s="310"/>
      <c r="H9" s="311"/>
      <c r="I9" s="323" t="s">
        <v>731</v>
      </c>
      <c r="J9" s="317" t="s">
        <v>732</v>
      </c>
      <c r="K9" s="311"/>
    </row>
    <row r="10" spans="1:11" ht="14.45" customHeight="1" x14ac:dyDescent="0.25">
      <c r="A10" s="2"/>
      <c r="B10" s="320"/>
      <c r="C10" s="321"/>
      <c r="D10" s="320"/>
      <c r="E10" s="94"/>
      <c r="F10" s="94"/>
      <c r="G10" s="94"/>
      <c r="H10" s="321"/>
      <c r="I10" s="322"/>
      <c r="J10" s="320"/>
      <c r="K10" s="321"/>
    </row>
    <row r="11" spans="1:11" ht="15.95" customHeight="1" x14ac:dyDescent="0.25">
      <c r="A11" s="2"/>
      <c r="B11" s="312"/>
      <c r="C11" s="314"/>
      <c r="D11" s="312"/>
      <c r="E11" s="313"/>
      <c r="F11" s="313"/>
      <c r="G11" s="313"/>
      <c r="H11" s="314"/>
      <c r="I11" s="319"/>
      <c r="J11" s="312"/>
      <c r="K11" s="314"/>
    </row>
    <row r="12" spans="1:11" ht="50.1" customHeight="1" x14ac:dyDescent="0.25">
      <c r="A12" s="2"/>
      <c r="B12" s="108" t="s">
        <v>733</v>
      </c>
      <c r="C12" s="311"/>
      <c r="D12" s="97" t="s">
        <v>734</v>
      </c>
      <c r="E12" s="333"/>
      <c r="F12" s="333"/>
      <c r="G12" s="333"/>
      <c r="H12" s="334"/>
      <c r="I12" s="108" t="s">
        <v>735</v>
      </c>
      <c r="J12" s="97" t="s">
        <v>736</v>
      </c>
      <c r="K12" s="311"/>
    </row>
    <row r="13" spans="1:11" ht="321.75" customHeight="1" x14ac:dyDescent="0.25">
      <c r="A13" s="2"/>
      <c r="B13" s="312"/>
      <c r="C13" s="314"/>
      <c r="D13" s="335"/>
      <c r="E13" s="336"/>
      <c r="F13" s="336"/>
      <c r="G13" s="336"/>
      <c r="H13" s="337"/>
      <c r="I13" s="319"/>
      <c r="J13" s="312"/>
      <c r="K13" s="314"/>
    </row>
    <row r="14" spans="1:11" ht="14.45" customHeight="1" x14ac:dyDescent="0.25">
      <c r="A14" s="2"/>
      <c r="B14" s="327" t="s">
        <v>737</v>
      </c>
      <c r="C14" s="324"/>
      <c r="D14" s="327"/>
      <c r="E14" s="329"/>
      <c r="F14" s="329"/>
      <c r="G14" s="329"/>
      <c r="H14" s="324"/>
      <c r="I14" s="327"/>
      <c r="J14" s="209"/>
      <c r="K14" s="324"/>
    </row>
    <row r="15" spans="1:11" ht="15.95" customHeight="1" x14ac:dyDescent="0.25">
      <c r="A15" s="2"/>
      <c r="B15" s="325"/>
      <c r="C15" s="326"/>
      <c r="D15" s="325"/>
      <c r="E15" s="330"/>
      <c r="F15" s="330"/>
      <c r="G15" s="330"/>
      <c r="H15" s="326"/>
      <c r="I15" s="328"/>
      <c r="J15" s="325"/>
      <c r="K15" s="326"/>
    </row>
    <row r="16" spans="1:11" ht="14.45" customHeight="1" x14ac:dyDescent="0.25">
      <c r="A16" s="2"/>
      <c r="B16" s="108" t="s">
        <v>738</v>
      </c>
      <c r="C16" s="311"/>
      <c r="D16" s="108"/>
      <c r="E16" s="310"/>
      <c r="F16" s="310"/>
      <c r="G16" s="310"/>
      <c r="H16" s="311"/>
      <c r="I16" s="108"/>
      <c r="J16" s="97"/>
      <c r="K16" s="311"/>
    </row>
    <row r="17" spans="1:11" ht="15.95" customHeight="1" x14ac:dyDescent="0.25">
      <c r="A17" s="2"/>
      <c r="B17" s="320"/>
      <c r="C17" s="321"/>
      <c r="D17" s="320"/>
      <c r="E17" s="94"/>
      <c r="F17" s="94"/>
      <c r="G17" s="94"/>
      <c r="H17" s="321"/>
      <c r="I17" s="322"/>
      <c r="J17" s="320"/>
      <c r="K17" s="321"/>
    </row>
    <row r="18" spans="1:11" ht="15.95" customHeight="1" x14ac:dyDescent="0.25">
      <c r="A18" s="2"/>
      <c r="B18" s="312"/>
      <c r="C18" s="314"/>
      <c r="D18" s="312"/>
      <c r="E18" s="313"/>
      <c r="F18" s="313"/>
      <c r="G18" s="313"/>
      <c r="H18" s="314"/>
      <c r="I18" s="319"/>
      <c r="J18" s="312"/>
      <c r="K18" s="314"/>
    </row>
    <row r="19" spans="1:11" ht="14.45" customHeight="1" x14ac:dyDescent="0.25">
      <c r="A19" s="2"/>
      <c r="B19" s="108" t="s">
        <v>739</v>
      </c>
      <c r="C19" s="311"/>
      <c r="D19" s="108"/>
      <c r="E19" s="310"/>
      <c r="F19" s="310"/>
      <c r="G19" s="310"/>
      <c r="H19" s="311"/>
      <c r="I19" s="108"/>
      <c r="J19" s="97"/>
      <c r="K19" s="311"/>
    </row>
    <row r="20" spans="1:11" ht="15.95" customHeight="1" x14ac:dyDescent="0.25">
      <c r="A20" s="2"/>
      <c r="B20" s="312"/>
      <c r="C20" s="314"/>
      <c r="D20" s="312"/>
      <c r="E20" s="313"/>
      <c r="F20" s="313"/>
      <c r="G20" s="313"/>
      <c r="H20" s="314"/>
      <c r="I20" s="319"/>
      <c r="J20" s="312"/>
      <c r="K20" s="314"/>
    </row>
    <row r="21" spans="1:11" ht="14.45" customHeight="1" x14ac:dyDescent="0.25">
      <c r="A21" s="2"/>
      <c r="B21" s="108" t="s">
        <v>740</v>
      </c>
      <c r="C21" s="311"/>
      <c r="D21" s="108"/>
      <c r="E21" s="310"/>
      <c r="F21" s="310"/>
      <c r="G21" s="310"/>
      <c r="H21" s="311"/>
      <c r="I21" s="108"/>
      <c r="J21" s="97"/>
      <c r="K21" s="311"/>
    </row>
    <row r="22" spans="1:11" ht="15.95" customHeight="1" x14ac:dyDescent="0.25">
      <c r="A22" s="2"/>
      <c r="B22" s="312"/>
      <c r="C22" s="314"/>
      <c r="D22" s="312"/>
      <c r="E22" s="313"/>
      <c r="F22" s="313"/>
      <c r="G22" s="313"/>
      <c r="H22" s="314"/>
      <c r="I22" s="319"/>
      <c r="J22" s="312"/>
      <c r="K22" s="314"/>
    </row>
    <row r="23" spans="1:11" ht="14.45" customHeight="1" x14ac:dyDescent="0.25">
      <c r="A23" s="2"/>
      <c r="B23" s="108" t="s">
        <v>741</v>
      </c>
      <c r="C23" s="311"/>
      <c r="D23" s="108"/>
      <c r="E23" s="310"/>
      <c r="F23" s="310"/>
      <c r="G23" s="310"/>
      <c r="H23" s="311"/>
      <c r="I23" s="108"/>
      <c r="J23" s="97"/>
      <c r="K23" s="311"/>
    </row>
    <row r="24" spans="1:11" ht="15.95" customHeight="1" x14ac:dyDescent="0.25">
      <c r="A24" s="2"/>
      <c r="B24" s="312"/>
      <c r="C24" s="314"/>
      <c r="D24" s="312"/>
      <c r="E24" s="313"/>
      <c r="F24" s="313"/>
      <c r="G24" s="313"/>
      <c r="H24" s="314"/>
      <c r="I24" s="319"/>
      <c r="J24" s="312"/>
      <c r="K24" s="314"/>
    </row>
    <row r="25" spans="1:11" ht="14.45" customHeight="1" x14ac:dyDescent="0.25">
      <c r="A25" s="2"/>
      <c r="B25" s="108" t="s">
        <v>742</v>
      </c>
      <c r="C25" s="311"/>
      <c r="D25" s="108"/>
      <c r="E25" s="310"/>
      <c r="F25" s="310"/>
      <c r="G25" s="310"/>
      <c r="H25" s="311"/>
      <c r="I25" s="108"/>
      <c r="J25" s="97"/>
      <c r="K25" s="311"/>
    </row>
    <row r="26" spans="1:11" ht="15.95" customHeight="1" x14ac:dyDescent="0.25">
      <c r="A26" s="2"/>
      <c r="B26" s="312"/>
      <c r="C26" s="314"/>
      <c r="D26" s="312"/>
      <c r="E26" s="313"/>
      <c r="F26" s="313"/>
      <c r="G26" s="313"/>
      <c r="H26" s="314"/>
      <c r="I26" s="319"/>
      <c r="J26" s="312"/>
      <c r="K26" s="314"/>
    </row>
    <row r="27" spans="1:11" ht="14.45" customHeight="1" x14ac:dyDescent="0.25">
      <c r="A27" s="2"/>
      <c r="B27" s="108" t="s">
        <v>743</v>
      </c>
      <c r="C27" s="311"/>
      <c r="D27" s="108"/>
      <c r="E27" s="310"/>
      <c r="F27" s="310"/>
      <c r="G27" s="310"/>
      <c r="H27" s="311"/>
      <c r="I27" s="108"/>
      <c r="J27" s="97"/>
      <c r="K27" s="311"/>
    </row>
    <row r="28" spans="1:11" ht="15.95" customHeight="1" x14ac:dyDescent="0.25">
      <c r="A28" s="2"/>
      <c r="B28" s="312"/>
      <c r="C28" s="314"/>
      <c r="D28" s="312"/>
      <c r="E28" s="313"/>
      <c r="F28" s="313"/>
      <c r="G28" s="313"/>
      <c r="H28" s="314"/>
      <c r="I28" s="319"/>
      <c r="J28" s="312"/>
      <c r="K28" s="314"/>
    </row>
    <row r="29" spans="1:11" ht="14.45" customHeight="1" x14ac:dyDescent="0.25">
      <c r="A29" s="2"/>
      <c r="B29" s="108" t="s">
        <v>744</v>
      </c>
      <c r="C29" s="311"/>
      <c r="D29" s="108"/>
      <c r="E29" s="310"/>
      <c r="F29" s="310"/>
      <c r="G29" s="310"/>
      <c r="H29" s="311"/>
      <c r="I29" s="108"/>
      <c r="J29" s="97"/>
      <c r="K29" s="311"/>
    </row>
    <row r="30" spans="1:11" x14ac:dyDescent="0.25">
      <c r="A30" s="2"/>
      <c r="B30" s="312"/>
      <c r="C30" s="314"/>
      <c r="D30" s="312"/>
      <c r="E30" s="313"/>
      <c r="F30" s="313"/>
      <c r="G30" s="313"/>
      <c r="H30" s="314"/>
      <c r="I30" s="319"/>
      <c r="J30" s="312"/>
      <c r="K30" s="314"/>
    </row>
    <row r="31" spans="1:11" ht="14.45" customHeight="1" x14ac:dyDescent="0.25">
      <c r="A31" s="2"/>
      <c r="B31" s="108" t="s">
        <v>745</v>
      </c>
      <c r="C31" s="311"/>
      <c r="D31" s="108"/>
      <c r="E31" s="310"/>
      <c r="F31" s="310"/>
      <c r="G31" s="310"/>
      <c r="H31" s="311"/>
      <c r="I31" s="108"/>
      <c r="J31" s="97"/>
      <c r="K31" s="311"/>
    </row>
    <row r="32" spans="1:11" x14ac:dyDescent="0.25">
      <c r="A32" s="2"/>
      <c r="B32" s="312"/>
      <c r="C32" s="314"/>
      <c r="D32" s="312"/>
      <c r="E32" s="313"/>
      <c r="F32" s="313"/>
      <c r="G32" s="313"/>
      <c r="H32" s="314"/>
      <c r="I32" s="319"/>
      <c r="J32" s="312"/>
      <c r="K32" s="314"/>
    </row>
    <row r="33" spans="1:11" ht="14.45" customHeight="1" x14ac:dyDescent="0.25">
      <c r="A33" s="2"/>
      <c r="B33" s="108" t="s">
        <v>746</v>
      </c>
      <c r="C33" s="311"/>
      <c r="D33" s="108"/>
      <c r="E33" s="310"/>
      <c r="F33" s="310"/>
      <c r="G33" s="310"/>
      <c r="H33" s="311"/>
      <c r="I33" s="108"/>
      <c r="J33" s="97"/>
      <c r="K33" s="311"/>
    </row>
    <row r="34" spans="1:11" x14ac:dyDescent="0.25">
      <c r="A34" s="2"/>
      <c r="B34" s="320"/>
      <c r="C34" s="321"/>
      <c r="D34" s="320"/>
      <c r="E34" s="94"/>
      <c r="F34" s="94"/>
      <c r="G34" s="94"/>
      <c r="H34" s="321"/>
      <c r="I34" s="322"/>
      <c r="J34" s="320"/>
      <c r="K34" s="321"/>
    </row>
    <row r="35" spans="1:11" x14ac:dyDescent="0.25">
      <c r="A35" s="2"/>
      <c r="B35" s="312"/>
      <c r="C35" s="314"/>
      <c r="D35" s="312"/>
      <c r="E35" s="313"/>
      <c r="F35" s="313"/>
      <c r="G35" s="313"/>
      <c r="H35" s="314"/>
      <c r="I35" s="319"/>
      <c r="J35" s="312"/>
      <c r="K35" s="314"/>
    </row>
    <row r="36" spans="1:11" x14ac:dyDescent="0.25">
      <c r="A36" s="2"/>
      <c r="B36" s="338" t="s">
        <v>747</v>
      </c>
      <c r="C36" s="311"/>
      <c r="D36" s="108"/>
      <c r="E36" s="310"/>
      <c r="F36" s="310"/>
      <c r="G36" s="310"/>
      <c r="H36" s="311"/>
      <c r="I36" s="108"/>
      <c r="J36" s="97"/>
      <c r="K36" s="311"/>
    </row>
    <row r="37" spans="1:11" x14ac:dyDescent="0.25">
      <c r="A37" s="2"/>
      <c r="B37" s="312"/>
      <c r="C37" s="314"/>
      <c r="D37" s="312"/>
      <c r="E37" s="313"/>
      <c r="F37" s="313"/>
      <c r="G37" s="313"/>
      <c r="H37" s="314"/>
      <c r="I37" s="319"/>
      <c r="J37" s="312"/>
      <c r="K37" s="314"/>
    </row>
    <row r="38" spans="1:11" ht="14.45" customHeight="1" x14ac:dyDescent="0.25">
      <c r="A38" s="2"/>
      <c r="B38" s="108" t="s">
        <v>748</v>
      </c>
      <c r="C38" s="311"/>
      <c r="D38" s="108"/>
      <c r="E38" s="310"/>
      <c r="F38" s="310"/>
      <c r="G38" s="310"/>
      <c r="H38" s="311"/>
      <c r="I38" s="108"/>
      <c r="J38" s="97"/>
      <c r="K38" s="311"/>
    </row>
    <row r="39" spans="1:11" ht="25.5" customHeight="1" x14ac:dyDescent="0.25">
      <c r="A39" s="2"/>
      <c r="B39" s="312"/>
      <c r="C39" s="314"/>
      <c r="D39" s="312"/>
      <c r="E39" s="313"/>
      <c r="F39" s="313"/>
      <c r="G39" s="313"/>
      <c r="H39" s="314"/>
      <c r="I39" s="319"/>
      <c r="J39" s="312"/>
      <c r="K39" s="314"/>
    </row>
    <row r="40" spans="1:11" ht="14.45" customHeight="1" x14ac:dyDescent="0.25">
      <c r="A40" s="2"/>
      <c r="B40" s="108" t="s">
        <v>749</v>
      </c>
      <c r="C40" s="311"/>
      <c r="D40" s="108"/>
      <c r="E40" s="310"/>
      <c r="F40" s="310"/>
      <c r="G40" s="310"/>
      <c r="H40" s="311"/>
      <c r="I40" s="108"/>
      <c r="J40" s="97"/>
      <c r="K40" s="311"/>
    </row>
    <row r="41" spans="1:11" ht="36" customHeight="1" x14ac:dyDescent="0.25">
      <c r="A41" s="2"/>
      <c r="B41" s="312"/>
      <c r="C41" s="314"/>
      <c r="D41" s="312"/>
      <c r="E41" s="313"/>
      <c r="F41" s="313"/>
      <c r="G41" s="313"/>
      <c r="H41" s="314"/>
      <c r="I41" s="319"/>
      <c r="J41" s="312"/>
      <c r="K41" s="314"/>
    </row>
    <row r="42" spans="1:11" x14ac:dyDescent="0.25">
      <c r="A42" s="2"/>
      <c r="B42" s="2"/>
      <c r="C42" s="2"/>
      <c r="D42" s="2"/>
      <c r="E42" s="2"/>
      <c r="F42" s="2"/>
      <c r="G42" s="2"/>
      <c r="H42" s="2"/>
      <c r="I42" s="2"/>
      <c r="J42" s="2"/>
      <c r="K42" s="2"/>
    </row>
    <row r="43" spans="1:11" x14ac:dyDescent="0.25">
      <c r="A43" s="2"/>
      <c r="B43" s="2"/>
      <c r="C43" s="2"/>
      <c r="D43" s="2"/>
      <c r="E43" s="2"/>
      <c r="F43" s="2"/>
      <c r="G43" s="2"/>
      <c r="H43" s="2"/>
      <c r="I43" s="2"/>
      <c r="J43" s="2"/>
      <c r="K43" s="2"/>
    </row>
    <row r="44" spans="1:11" x14ac:dyDescent="0.25">
      <c r="A44" s="2"/>
      <c r="B44" s="2"/>
      <c r="C44" s="2"/>
      <c r="D44" s="2"/>
      <c r="E44" s="2"/>
      <c r="F44" s="2"/>
      <c r="G44" s="2"/>
      <c r="H44" s="2"/>
      <c r="I44" s="2"/>
      <c r="J44" s="2"/>
      <c r="K44" s="2"/>
    </row>
    <row r="45" spans="1:11" x14ac:dyDescent="0.25">
      <c r="A45" s="2"/>
      <c r="B45" s="2"/>
      <c r="C45" s="2"/>
      <c r="D45" s="2"/>
      <c r="E45" s="2"/>
      <c r="F45" s="2"/>
      <c r="G45" s="2"/>
      <c r="H45" s="2"/>
      <c r="I45" s="2"/>
      <c r="J45" s="2"/>
      <c r="K45" s="2"/>
    </row>
    <row r="46" spans="1:11" x14ac:dyDescent="0.25">
      <c r="A46" s="2"/>
      <c r="B46" s="2"/>
      <c r="C46" s="2"/>
      <c r="D46" s="2"/>
      <c r="E46" s="2"/>
      <c r="G46" s="2"/>
      <c r="H46" s="2"/>
      <c r="I46" s="2"/>
      <c r="J46" s="2"/>
      <c r="K46" s="2"/>
    </row>
    <row r="47" spans="1:11" x14ac:dyDescent="0.25">
      <c r="A47" s="2"/>
      <c r="B47" s="2"/>
      <c r="C47" s="2"/>
      <c r="D47" s="2"/>
      <c r="E47" s="2"/>
      <c r="F47" s="2"/>
      <c r="G47" s="2"/>
      <c r="H47" s="2"/>
      <c r="I47" s="2"/>
      <c r="J47" s="2"/>
      <c r="K47" s="2"/>
    </row>
    <row r="48" spans="1:11" x14ac:dyDescent="0.25">
      <c r="A48" s="2"/>
      <c r="B48" s="2"/>
      <c r="C48" s="2"/>
      <c r="D48" s="2"/>
      <c r="E48" s="2"/>
      <c r="F48" s="2"/>
      <c r="G48" s="2"/>
      <c r="H48" s="2"/>
      <c r="I48" s="2"/>
      <c r="J48" s="2"/>
      <c r="K48" s="2"/>
    </row>
    <row r="49" spans="1:11" s="33" customFormat="1" ht="13.5" customHeight="1" x14ac:dyDescent="0.25">
      <c r="A49" s="34"/>
      <c r="B49" s="331" t="s">
        <v>750</v>
      </c>
      <c r="C49" s="332"/>
      <c r="D49" s="332"/>
      <c r="E49" s="332"/>
      <c r="F49" s="332"/>
      <c r="G49" s="332"/>
      <c r="H49" s="332"/>
      <c r="I49" s="332"/>
      <c r="J49" s="332"/>
      <c r="K49" s="332"/>
    </row>
    <row r="50" spans="1:11" x14ac:dyDescent="0.25">
      <c r="A50" s="2"/>
      <c r="B50" s="7"/>
      <c r="C50" s="7"/>
      <c r="D50" s="7"/>
      <c r="E50" s="7"/>
      <c r="F50" s="7"/>
      <c r="G50" s="7"/>
      <c r="H50" s="7"/>
      <c r="I50" s="7"/>
      <c r="J50" s="7"/>
      <c r="K50" s="7"/>
    </row>
    <row r="51" spans="1:11" x14ac:dyDescent="0.25">
      <c r="A51" s="2"/>
      <c r="B51" s="7"/>
      <c r="C51" s="7"/>
      <c r="D51" s="7"/>
      <c r="E51" s="7"/>
      <c r="F51" s="7"/>
      <c r="G51" s="7"/>
      <c r="H51" s="7"/>
      <c r="I51" s="7"/>
      <c r="J51" s="7"/>
      <c r="K51" s="7"/>
    </row>
    <row r="52" spans="1:11" x14ac:dyDescent="0.25">
      <c r="A52" s="2"/>
      <c r="B52" s="7"/>
      <c r="C52" s="7"/>
      <c r="D52" s="7"/>
      <c r="E52" s="7"/>
      <c r="F52" s="7"/>
      <c r="G52" s="7"/>
      <c r="H52" s="7"/>
      <c r="I52" s="7"/>
      <c r="J52" s="7"/>
      <c r="K52" s="7"/>
    </row>
    <row r="53" spans="1:11" x14ac:dyDescent="0.25">
      <c r="A53" s="2"/>
      <c r="B53" s="7"/>
      <c r="C53" s="7"/>
      <c r="D53" s="7"/>
      <c r="E53" s="7"/>
      <c r="F53" s="7"/>
      <c r="G53" s="7"/>
      <c r="H53" s="7"/>
      <c r="I53" s="7"/>
      <c r="J53" s="7"/>
      <c r="K53" s="7"/>
    </row>
    <row r="54" spans="1:11" x14ac:dyDescent="0.25">
      <c r="A54" s="2"/>
      <c r="B54" s="7"/>
      <c r="C54" s="7"/>
      <c r="D54" s="7"/>
      <c r="E54" s="7"/>
      <c r="F54" s="7"/>
      <c r="G54" s="7"/>
      <c r="H54" s="7"/>
      <c r="I54" s="7"/>
      <c r="J54" s="7"/>
      <c r="K54" s="7"/>
    </row>
    <row r="55" spans="1:11" x14ac:dyDescent="0.25">
      <c r="A55" s="2"/>
      <c r="B55" s="7"/>
      <c r="C55" s="7"/>
      <c r="D55" s="7"/>
      <c r="E55" s="7"/>
      <c r="F55" s="7"/>
      <c r="G55" s="7"/>
      <c r="H55" s="7"/>
      <c r="I55" s="7"/>
      <c r="J55" s="7"/>
      <c r="K55" s="7"/>
    </row>
    <row r="56" spans="1:11" x14ac:dyDescent="0.25">
      <c r="A56" s="2"/>
      <c r="B56" s="7"/>
      <c r="C56" s="7"/>
      <c r="D56" s="7"/>
      <c r="E56" s="7"/>
      <c r="F56" s="7"/>
      <c r="G56" s="7"/>
      <c r="H56" s="7"/>
      <c r="I56" s="7"/>
      <c r="J56" s="7"/>
      <c r="K56" s="7"/>
    </row>
    <row r="57" spans="1:11" x14ac:dyDescent="0.25">
      <c r="A57" s="2"/>
      <c r="B57" s="7"/>
      <c r="C57" s="7"/>
      <c r="D57" s="7"/>
      <c r="E57" s="7"/>
      <c r="F57" s="7"/>
      <c r="G57" s="7"/>
      <c r="H57" s="7"/>
      <c r="I57" s="7"/>
      <c r="J57" s="7"/>
      <c r="K57" s="7"/>
    </row>
    <row r="58" spans="1:11" ht="15.6" customHeight="1" x14ac:dyDescent="0.25">
      <c r="A58" s="2"/>
      <c r="B58" s="7"/>
      <c r="C58" s="7"/>
      <c r="D58" s="7"/>
      <c r="E58" s="7"/>
      <c r="F58" s="7"/>
      <c r="G58" s="7"/>
      <c r="H58" s="7"/>
      <c r="I58" s="7"/>
      <c r="J58" s="7"/>
      <c r="K58" s="7"/>
    </row>
  </sheetData>
  <sheetProtection sheet="1" objects="1" scenarios="1" formatColumns="0" formatRows="0"/>
  <mergeCells count="63">
    <mergeCell ref="B49:K49"/>
    <mergeCell ref="B16:C18"/>
    <mergeCell ref="J33:K35"/>
    <mergeCell ref="D12:H13"/>
    <mergeCell ref="J36:K37"/>
    <mergeCell ref="B19:C20"/>
    <mergeCell ref="I36:I37"/>
    <mergeCell ref="J25:K26"/>
    <mergeCell ref="B36:C37"/>
    <mergeCell ref="J21:K22"/>
    <mergeCell ref="D25:H26"/>
    <mergeCell ref="I25:I26"/>
    <mergeCell ref="J12:K13"/>
    <mergeCell ref="B40:C41"/>
    <mergeCell ref="I12:I13"/>
    <mergeCell ref="I21:I22"/>
    <mergeCell ref="B9:C11"/>
    <mergeCell ref="B21:C22"/>
    <mergeCell ref="D16:H18"/>
    <mergeCell ref="B25:C26"/>
    <mergeCell ref="B4:K8"/>
    <mergeCell ref="J9:K11"/>
    <mergeCell ref="D19:H20"/>
    <mergeCell ref="I9:I11"/>
    <mergeCell ref="J14:K15"/>
    <mergeCell ref="I14:I15"/>
    <mergeCell ref="D23:H24"/>
    <mergeCell ref="J19:K20"/>
    <mergeCell ref="I23:I24"/>
    <mergeCell ref="D9:H11"/>
    <mergeCell ref="B14:C15"/>
    <mergeCell ref="D14:H15"/>
    <mergeCell ref="B31:C32"/>
    <mergeCell ref="I29:I30"/>
    <mergeCell ref="B38:C39"/>
    <mergeCell ref="D36:H37"/>
    <mergeCell ref="D33:H35"/>
    <mergeCell ref="D29:H30"/>
    <mergeCell ref="D31:H32"/>
    <mergeCell ref="J23:K24"/>
    <mergeCell ref="I33:I35"/>
    <mergeCell ref="I27:I28"/>
    <mergeCell ref="I40:I41"/>
    <mergeCell ref="I38:I39"/>
    <mergeCell ref="J31:K32"/>
    <mergeCell ref="J29:K30"/>
    <mergeCell ref="J27:K28"/>
    <mergeCell ref="B2:K2"/>
    <mergeCell ref="I19:I20"/>
    <mergeCell ref="B27:C28"/>
    <mergeCell ref="D40:H41"/>
    <mergeCell ref="J38:K39"/>
    <mergeCell ref="B12:C13"/>
    <mergeCell ref="J16:K18"/>
    <mergeCell ref="D27:H28"/>
    <mergeCell ref="D21:H22"/>
    <mergeCell ref="I31:I32"/>
    <mergeCell ref="B33:C35"/>
    <mergeCell ref="I16:I18"/>
    <mergeCell ref="B29:C30"/>
    <mergeCell ref="J40:K41"/>
    <mergeCell ref="B23:C24"/>
    <mergeCell ref="D38:H39"/>
  </mergeCells>
  <hyperlinks>
    <hyperlink ref="B49" r:id="rId1" display="24 GEF Council meeting documents, guidelines, project and program cycle policy 2020 update" xr:uid="{00000000-0004-0000-0C00-000000000000}"/>
  </hyperlinks>
  <pageMargins left="0.25" right="0.25" top="0.75" bottom="0.75" header="0.3" footer="0.3"/>
  <pageSetup paperSize="5"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tabColor theme="3" tint="0.499984740745262"/>
  </sheetPr>
  <dimension ref="A1:Y33"/>
  <sheetViews>
    <sheetView showGridLines="0" view="pageBreakPreview" zoomScaleNormal="115" zoomScaleSheetLayoutView="100" workbookViewId="0">
      <selection activeCell="P9" sqref="A1:XFD1048576"/>
    </sheetView>
  </sheetViews>
  <sheetFormatPr defaultColWidth="8.85546875" defaultRowHeight="15" x14ac:dyDescent="0.25"/>
  <cols>
    <col min="1" max="2" width="1.42578125" customWidth="1"/>
    <col min="3" max="3" width="6.7109375" customWidth="1"/>
    <col min="4" max="4" width="4.140625" customWidth="1"/>
    <col min="5" max="5" width="15.28515625" customWidth="1"/>
    <col min="6" max="6" width="11.140625" hidden="1" customWidth="1"/>
    <col min="7" max="7" width="10.5703125" customWidth="1"/>
    <col min="12" max="12" width="23.5703125" customWidth="1"/>
    <col min="14" max="25" width="8.85546875" style="83"/>
  </cols>
  <sheetData>
    <row r="1" spans="1:12" x14ac:dyDescent="0.25">
      <c r="A1" s="15"/>
      <c r="B1" s="15"/>
      <c r="C1" s="15"/>
      <c r="D1" s="15"/>
      <c r="E1" s="15"/>
      <c r="F1" s="15"/>
      <c r="G1" s="15"/>
      <c r="H1" s="15"/>
      <c r="I1" s="15"/>
      <c r="J1" s="15"/>
      <c r="K1" s="15"/>
      <c r="L1" s="15"/>
    </row>
    <row r="2" spans="1:12" ht="19.5" customHeight="1" x14ac:dyDescent="0.25">
      <c r="A2" s="15"/>
      <c r="B2" s="15"/>
      <c r="C2" s="348" t="s">
        <v>751</v>
      </c>
      <c r="D2" s="111"/>
      <c r="E2" s="111"/>
      <c r="F2" s="111"/>
      <c r="G2" s="111"/>
      <c r="H2" s="111"/>
      <c r="I2" s="111"/>
      <c r="J2" s="111"/>
      <c r="K2" s="111"/>
      <c r="L2" s="111"/>
    </row>
    <row r="3" spans="1:12" x14ac:dyDescent="0.25">
      <c r="A3" s="15"/>
      <c r="B3" s="15"/>
      <c r="C3" s="18"/>
      <c r="D3" s="18"/>
      <c r="E3" s="18"/>
      <c r="F3" s="18"/>
      <c r="G3" s="18"/>
      <c r="H3" s="18"/>
      <c r="I3" s="18"/>
      <c r="J3" s="18"/>
      <c r="K3" s="18"/>
      <c r="L3" s="18"/>
    </row>
    <row r="4" spans="1:12" ht="14.45" customHeight="1" x14ac:dyDescent="0.25">
      <c r="A4" s="15"/>
      <c r="B4" s="15"/>
      <c r="C4" s="339" t="s">
        <v>752</v>
      </c>
      <c r="D4" s="310"/>
      <c r="E4" s="310"/>
      <c r="F4" s="310"/>
      <c r="G4" s="310"/>
      <c r="H4" s="310"/>
      <c r="I4" s="310"/>
      <c r="J4" s="310"/>
      <c r="K4" s="310"/>
      <c r="L4" s="310"/>
    </row>
    <row r="5" spans="1:12" ht="14.45" customHeight="1" x14ac:dyDescent="0.25">
      <c r="A5" s="15"/>
      <c r="B5" s="15"/>
      <c r="C5" s="320"/>
      <c r="D5" s="94"/>
      <c r="E5" s="94"/>
      <c r="F5" s="94"/>
      <c r="G5" s="94"/>
      <c r="H5" s="94"/>
      <c r="I5" s="94"/>
      <c r="J5" s="94"/>
      <c r="K5" s="94"/>
      <c r="L5" s="94"/>
    </row>
    <row r="6" spans="1:12" ht="17.100000000000001" customHeight="1" x14ac:dyDescent="0.25">
      <c r="A6" s="15"/>
      <c r="B6" s="15"/>
      <c r="C6" s="312"/>
      <c r="D6" s="313"/>
      <c r="E6" s="313"/>
      <c r="F6" s="313"/>
      <c r="G6" s="313"/>
      <c r="H6" s="313"/>
      <c r="I6" s="313"/>
      <c r="J6" s="313"/>
      <c r="K6" s="313"/>
      <c r="L6" s="313"/>
    </row>
    <row r="7" spans="1:12" ht="17.100000000000001" customHeight="1" x14ac:dyDescent="0.25">
      <c r="A7" s="15"/>
      <c r="B7" s="15"/>
      <c r="C7" s="109"/>
      <c r="D7" s="308"/>
      <c r="E7" s="308"/>
      <c r="F7" s="308"/>
      <c r="G7" s="308"/>
      <c r="H7" s="308"/>
      <c r="I7" s="308"/>
      <c r="J7" s="308"/>
      <c r="K7" s="308"/>
      <c r="L7" s="308"/>
    </row>
    <row r="8" spans="1:12" ht="34.5" customHeight="1" x14ac:dyDescent="0.25">
      <c r="A8" s="15"/>
      <c r="B8" s="15"/>
      <c r="C8" s="346" t="s">
        <v>753</v>
      </c>
      <c r="D8" s="311"/>
      <c r="E8" s="345" t="s">
        <v>754</v>
      </c>
      <c r="F8" s="309"/>
      <c r="G8" s="38" t="s">
        <v>755</v>
      </c>
      <c r="H8" s="349" t="s">
        <v>756</v>
      </c>
      <c r="I8" s="310"/>
      <c r="J8" s="310"/>
      <c r="K8" s="310"/>
      <c r="L8" s="350"/>
    </row>
    <row r="9" spans="1:12" ht="179.1" customHeight="1" x14ac:dyDescent="0.25">
      <c r="A9" s="15"/>
      <c r="B9" s="15"/>
      <c r="C9" s="108" t="s">
        <v>757</v>
      </c>
      <c r="D9" s="309"/>
      <c r="E9" s="108" t="s">
        <v>758</v>
      </c>
      <c r="F9" s="309"/>
      <c r="G9" s="77" t="s">
        <v>759</v>
      </c>
      <c r="H9" s="343" t="s">
        <v>760</v>
      </c>
      <c r="I9" s="308"/>
      <c r="J9" s="308"/>
      <c r="K9" s="308"/>
      <c r="L9" s="344"/>
    </row>
    <row r="10" spans="1:12" ht="118.5" customHeight="1" x14ac:dyDescent="0.25">
      <c r="A10" s="15"/>
      <c r="B10" s="15"/>
      <c r="C10" s="108" t="s">
        <v>757</v>
      </c>
      <c r="D10" s="309"/>
      <c r="E10" s="108" t="s">
        <v>761</v>
      </c>
      <c r="F10" s="309"/>
      <c r="G10" s="77" t="s">
        <v>759</v>
      </c>
      <c r="H10" s="343" t="s">
        <v>762</v>
      </c>
      <c r="I10" s="308"/>
      <c r="J10" s="308"/>
      <c r="K10" s="308"/>
      <c r="L10" s="344"/>
    </row>
    <row r="11" spans="1:12" ht="138" customHeight="1" x14ac:dyDescent="0.25">
      <c r="A11" s="15"/>
      <c r="B11" s="15"/>
      <c r="C11" s="108" t="s">
        <v>757</v>
      </c>
      <c r="D11" s="309"/>
      <c r="E11" s="108" t="s">
        <v>763</v>
      </c>
      <c r="F11" s="309"/>
      <c r="G11" s="77" t="s">
        <v>759</v>
      </c>
      <c r="H11" s="343" t="s">
        <v>764</v>
      </c>
      <c r="I11" s="308"/>
      <c r="J11" s="308"/>
      <c r="K11" s="308"/>
      <c r="L11" s="344"/>
    </row>
    <row r="12" spans="1:12" ht="156.6" customHeight="1" x14ac:dyDescent="0.25">
      <c r="A12" s="15"/>
      <c r="B12" s="15"/>
      <c r="C12" s="108" t="s">
        <v>757</v>
      </c>
      <c r="D12" s="309"/>
      <c r="E12" s="108" t="s">
        <v>765</v>
      </c>
      <c r="F12" s="309"/>
      <c r="G12" s="22" t="s">
        <v>759</v>
      </c>
      <c r="H12" s="340" t="s">
        <v>766</v>
      </c>
      <c r="I12" s="341"/>
      <c r="J12" s="341"/>
      <c r="K12" s="341"/>
      <c r="L12" s="342"/>
    </row>
    <row r="13" spans="1:12" ht="138" customHeight="1" x14ac:dyDescent="0.25">
      <c r="A13" s="15"/>
      <c r="B13" s="15"/>
      <c r="C13" s="108" t="s">
        <v>757</v>
      </c>
      <c r="D13" s="309"/>
      <c r="E13" s="108" t="s">
        <v>767</v>
      </c>
      <c r="F13" s="309"/>
      <c r="G13" s="89" t="s">
        <v>768</v>
      </c>
      <c r="H13" s="340" t="s">
        <v>766</v>
      </c>
      <c r="I13" s="341"/>
      <c r="J13" s="341"/>
      <c r="K13" s="341"/>
      <c r="L13" s="342"/>
    </row>
    <row r="14" spans="1:12" ht="154.5" customHeight="1" x14ac:dyDescent="0.25">
      <c r="A14" s="15"/>
      <c r="B14" s="15"/>
      <c r="C14" s="108" t="s">
        <v>757</v>
      </c>
      <c r="D14" s="309"/>
      <c r="E14" s="108" t="s">
        <v>769</v>
      </c>
      <c r="F14" s="309"/>
      <c r="G14" s="77" t="s">
        <v>759</v>
      </c>
      <c r="H14" s="340" t="s">
        <v>770</v>
      </c>
      <c r="I14" s="341"/>
      <c r="J14" s="341"/>
      <c r="K14" s="341"/>
      <c r="L14" s="342"/>
    </row>
    <row r="15" spans="1:12" ht="171" customHeight="1" x14ac:dyDescent="0.25">
      <c r="A15" s="15"/>
      <c r="B15" s="15"/>
      <c r="C15" s="108" t="s">
        <v>757</v>
      </c>
      <c r="D15" s="309"/>
      <c r="E15" s="108" t="s">
        <v>771</v>
      </c>
      <c r="F15" s="309"/>
      <c r="G15" s="77" t="s">
        <v>759</v>
      </c>
      <c r="H15" s="340" t="s">
        <v>772</v>
      </c>
      <c r="I15" s="341"/>
      <c r="J15" s="341"/>
      <c r="K15" s="341"/>
      <c r="L15" s="342"/>
    </row>
    <row r="16" spans="1:12" ht="161.25" customHeight="1" x14ac:dyDescent="0.25">
      <c r="A16" s="15"/>
      <c r="B16" s="15"/>
      <c r="C16" s="108" t="s">
        <v>757</v>
      </c>
      <c r="D16" s="309"/>
      <c r="E16" s="108" t="s">
        <v>773</v>
      </c>
      <c r="F16" s="309"/>
      <c r="G16" s="77" t="s">
        <v>759</v>
      </c>
      <c r="H16" s="340" t="s">
        <v>774</v>
      </c>
      <c r="I16" s="341"/>
      <c r="J16" s="341"/>
      <c r="K16" s="341"/>
      <c r="L16" s="342"/>
    </row>
    <row r="17" spans="1:12" ht="164.25" customHeight="1" x14ac:dyDescent="0.25">
      <c r="A17" s="15"/>
      <c r="B17" s="15"/>
      <c r="C17" s="108" t="s">
        <v>775</v>
      </c>
      <c r="D17" s="309"/>
      <c r="E17" s="108" t="s">
        <v>776</v>
      </c>
      <c r="F17" s="309"/>
      <c r="G17" s="22" t="s">
        <v>777</v>
      </c>
      <c r="H17" s="343" t="s">
        <v>778</v>
      </c>
      <c r="I17" s="308"/>
      <c r="J17" s="308"/>
      <c r="K17" s="308"/>
      <c r="L17" s="344"/>
    </row>
    <row r="18" spans="1:12" ht="129.75" customHeight="1" x14ac:dyDescent="0.25">
      <c r="A18" s="15"/>
      <c r="B18" s="15"/>
      <c r="C18" s="108" t="s">
        <v>775</v>
      </c>
      <c r="D18" s="309"/>
      <c r="E18" s="108" t="s">
        <v>779</v>
      </c>
      <c r="F18" s="309"/>
      <c r="G18" s="84" t="s">
        <v>759</v>
      </c>
      <c r="H18" s="343" t="s">
        <v>780</v>
      </c>
      <c r="I18" s="308"/>
      <c r="J18" s="308"/>
      <c r="K18" s="308"/>
      <c r="L18" s="344"/>
    </row>
    <row r="19" spans="1:12" ht="79.5" customHeight="1" x14ac:dyDescent="0.25">
      <c r="A19" s="15"/>
      <c r="B19" s="15"/>
      <c r="C19" s="108" t="s">
        <v>775</v>
      </c>
      <c r="D19" s="309"/>
      <c r="E19" s="108" t="s">
        <v>781</v>
      </c>
      <c r="F19" s="309"/>
      <c r="G19" s="77" t="s">
        <v>759</v>
      </c>
      <c r="H19" s="343" t="s">
        <v>782</v>
      </c>
      <c r="I19" s="308"/>
      <c r="J19" s="308"/>
      <c r="K19" s="308"/>
      <c r="L19" s="344"/>
    </row>
    <row r="20" spans="1:12" ht="75" customHeight="1" x14ac:dyDescent="0.25">
      <c r="A20" s="15"/>
      <c r="B20" s="15"/>
      <c r="C20" s="108" t="s">
        <v>783</v>
      </c>
      <c r="D20" s="309"/>
      <c r="E20" s="108" t="s">
        <v>784</v>
      </c>
      <c r="F20" s="309"/>
      <c r="G20" s="77" t="s">
        <v>759</v>
      </c>
      <c r="H20" s="343" t="s">
        <v>782</v>
      </c>
      <c r="I20" s="308"/>
      <c r="J20" s="308"/>
      <c r="K20" s="308"/>
      <c r="L20" s="344"/>
    </row>
    <row r="21" spans="1:12" ht="75" customHeight="1" x14ac:dyDescent="0.25">
      <c r="A21" s="15"/>
      <c r="B21" s="15"/>
      <c r="C21" s="108" t="s">
        <v>783</v>
      </c>
      <c r="D21" s="309"/>
      <c r="E21" s="108" t="s">
        <v>785</v>
      </c>
      <c r="F21" s="309"/>
      <c r="G21" s="77" t="s">
        <v>759</v>
      </c>
      <c r="H21" s="343" t="s">
        <v>782</v>
      </c>
      <c r="I21" s="308"/>
      <c r="J21" s="308"/>
      <c r="K21" s="308"/>
      <c r="L21" s="344"/>
    </row>
    <row r="22" spans="1:12" ht="75" customHeight="1" x14ac:dyDescent="0.25">
      <c r="A22" s="15"/>
      <c r="B22" s="15"/>
      <c r="C22" s="108" t="s">
        <v>757</v>
      </c>
      <c r="D22" s="309"/>
      <c r="E22" s="108" t="s">
        <v>786</v>
      </c>
      <c r="F22" s="309"/>
      <c r="G22" s="22" t="s">
        <v>759</v>
      </c>
      <c r="H22" s="343" t="s">
        <v>782</v>
      </c>
      <c r="I22" s="308"/>
      <c r="J22" s="308"/>
      <c r="K22" s="308"/>
      <c r="L22" s="344"/>
    </row>
    <row r="23" spans="1:12" ht="75" customHeight="1" x14ac:dyDescent="0.25">
      <c r="A23" s="15"/>
      <c r="B23" s="15"/>
      <c r="C23" s="108" t="s">
        <v>787</v>
      </c>
      <c r="D23" s="309"/>
      <c r="E23" s="108" t="s">
        <v>788</v>
      </c>
      <c r="F23" s="309"/>
      <c r="G23" s="22" t="s">
        <v>759</v>
      </c>
      <c r="H23" s="343" t="s">
        <v>789</v>
      </c>
      <c r="I23" s="308"/>
      <c r="J23" s="308"/>
      <c r="K23" s="308"/>
      <c r="L23" s="344"/>
    </row>
    <row r="24" spans="1:12" ht="75" customHeight="1" x14ac:dyDescent="0.25">
      <c r="A24" s="15"/>
      <c r="B24" s="15"/>
      <c r="C24" s="108" t="s">
        <v>787</v>
      </c>
      <c r="D24" s="309"/>
      <c r="E24" s="108" t="s">
        <v>790</v>
      </c>
      <c r="F24" s="309"/>
      <c r="G24" s="77" t="s">
        <v>759</v>
      </c>
      <c r="H24" s="343" t="s">
        <v>791</v>
      </c>
      <c r="I24" s="308"/>
      <c r="J24" s="308"/>
      <c r="K24" s="308"/>
      <c r="L24" s="344"/>
    </row>
    <row r="25" spans="1:12" ht="117" customHeight="1" x14ac:dyDescent="0.25">
      <c r="A25" s="15"/>
      <c r="B25" s="15"/>
      <c r="C25" s="108" t="s">
        <v>783</v>
      </c>
      <c r="D25" s="309"/>
      <c r="E25" s="108" t="s">
        <v>792</v>
      </c>
      <c r="F25" s="309"/>
      <c r="G25" s="77" t="s">
        <v>793</v>
      </c>
      <c r="H25" s="343" t="s">
        <v>794</v>
      </c>
      <c r="I25" s="308"/>
      <c r="J25" s="308"/>
      <c r="K25" s="308"/>
      <c r="L25" s="344"/>
    </row>
    <row r="26" spans="1:12" ht="201" customHeight="1" x14ac:dyDescent="0.25">
      <c r="A26" s="15"/>
      <c r="B26" s="15"/>
      <c r="C26" s="108" t="s">
        <v>783</v>
      </c>
      <c r="D26" s="309"/>
      <c r="E26" s="108" t="s">
        <v>795</v>
      </c>
      <c r="F26" s="309"/>
      <c r="G26" s="77" t="s">
        <v>793</v>
      </c>
      <c r="H26" s="343" t="s">
        <v>796</v>
      </c>
      <c r="I26" s="308"/>
      <c r="J26" s="308"/>
      <c r="K26" s="308"/>
      <c r="L26" s="344"/>
    </row>
    <row r="27" spans="1:12" ht="17.100000000000001" customHeight="1" x14ac:dyDescent="0.25">
      <c r="A27" s="15"/>
      <c r="B27" s="15"/>
      <c r="C27" s="15"/>
      <c r="D27" s="15"/>
      <c r="E27" s="15"/>
      <c r="F27" s="15"/>
      <c r="G27" s="15"/>
      <c r="H27" s="15"/>
      <c r="I27" s="15"/>
      <c r="J27" s="15"/>
      <c r="K27" s="15"/>
      <c r="L27" s="15"/>
    </row>
    <row r="28" spans="1:12" ht="17.100000000000001" customHeight="1" x14ac:dyDescent="0.25">
      <c r="A28" s="15"/>
      <c r="B28" s="15"/>
      <c r="C28" s="15"/>
      <c r="D28" s="15"/>
      <c r="E28" s="15"/>
      <c r="F28" s="15"/>
      <c r="G28" s="15"/>
      <c r="H28" s="15"/>
      <c r="I28" s="15"/>
      <c r="J28" s="15"/>
      <c r="K28" s="15"/>
      <c r="L28" s="15"/>
    </row>
    <row r="29" spans="1:12" ht="17.100000000000001" customHeight="1" x14ac:dyDescent="0.25">
      <c r="A29" s="15"/>
      <c r="B29" s="15"/>
      <c r="C29" s="15"/>
      <c r="D29" s="15"/>
      <c r="E29" s="15"/>
      <c r="F29" s="15"/>
      <c r="G29" s="15"/>
      <c r="H29" s="15"/>
      <c r="I29" s="15"/>
      <c r="J29" s="15"/>
      <c r="K29" s="15"/>
      <c r="L29" s="15"/>
    </row>
    <row r="30" spans="1:12" ht="17.100000000000001" customHeight="1" x14ac:dyDescent="0.25">
      <c r="A30" s="15"/>
      <c r="B30" s="15"/>
      <c r="C30" s="15"/>
      <c r="D30" s="15"/>
      <c r="E30" s="15"/>
      <c r="F30" s="15"/>
      <c r="G30" s="15"/>
      <c r="H30" s="15"/>
      <c r="I30" s="15"/>
      <c r="J30" s="15"/>
      <c r="K30" s="15"/>
      <c r="L30" s="15"/>
    </row>
    <row r="31" spans="1:12" ht="17.100000000000001" customHeight="1" x14ac:dyDescent="0.25">
      <c r="A31" s="15"/>
      <c r="B31" s="15"/>
      <c r="C31" s="15"/>
      <c r="D31" s="15"/>
      <c r="E31" s="15"/>
      <c r="F31" s="15"/>
      <c r="G31" s="15"/>
      <c r="H31" s="15"/>
      <c r="I31" s="15"/>
      <c r="J31" s="15"/>
      <c r="K31" s="15"/>
      <c r="L31" s="15"/>
    </row>
    <row r="32" spans="1:12" ht="17.100000000000001" customHeight="1" x14ac:dyDescent="0.25">
      <c r="A32" s="15"/>
      <c r="B32" s="15"/>
      <c r="C32" s="15"/>
      <c r="D32" s="15"/>
      <c r="E32" s="15"/>
      <c r="F32" s="15"/>
      <c r="G32" s="15"/>
      <c r="H32" s="15"/>
      <c r="I32" s="15"/>
      <c r="J32" s="15"/>
      <c r="K32" s="15"/>
      <c r="L32" s="15"/>
    </row>
    <row r="33" spans="1:12" ht="17.100000000000001" customHeight="1" x14ac:dyDescent="0.25">
      <c r="A33" s="15"/>
      <c r="B33" s="15"/>
      <c r="C33" s="347"/>
      <c r="D33" s="94"/>
      <c r="E33" s="94"/>
      <c r="F33" s="94"/>
      <c r="G33" s="94"/>
      <c r="H33" s="94"/>
      <c r="I33" s="94"/>
      <c r="J33" s="94"/>
      <c r="K33" s="94"/>
      <c r="L33" s="94"/>
    </row>
  </sheetData>
  <sheetProtection sheet="1" objects="1" scenarios="1" formatColumns="0" formatRows="0"/>
  <mergeCells count="61">
    <mergeCell ref="C2:L2"/>
    <mergeCell ref="E18:F18"/>
    <mergeCell ref="H20:L20"/>
    <mergeCell ref="E13:F13"/>
    <mergeCell ref="C12:D12"/>
    <mergeCell ref="E15:F15"/>
    <mergeCell ref="H13:L13"/>
    <mergeCell ref="H15:L15"/>
    <mergeCell ref="H18:L18"/>
    <mergeCell ref="H8:L8"/>
    <mergeCell ref="C14:D14"/>
    <mergeCell ref="H19:L19"/>
    <mergeCell ref="E14:F14"/>
    <mergeCell ref="C18:D18"/>
    <mergeCell ref="H16:L16"/>
    <mergeCell ref="H9:L9"/>
    <mergeCell ref="C33:L33"/>
    <mergeCell ref="C20:D20"/>
    <mergeCell ref="E20:F20"/>
    <mergeCell ref="C22:D22"/>
    <mergeCell ref="C21:D21"/>
    <mergeCell ref="C23:D23"/>
    <mergeCell ref="H24:L24"/>
    <mergeCell ref="C24:D24"/>
    <mergeCell ref="E22:F22"/>
    <mergeCell ref="C26:D26"/>
    <mergeCell ref="H21:L21"/>
    <mergeCell ref="E26:F26"/>
    <mergeCell ref="H26:L26"/>
    <mergeCell ref="E24:F24"/>
    <mergeCell ref="H25:L25"/>
    <mergeCell ref="C10:D10"/>
    <mergeCell ref="C16:D16"/>
    <mergeCell ref="E10:F10"/>
    <mergeCell ref="C25:D25"/>
    <mergeCell ref="E19:F19"/>
    <mergeCell ref="C15:D15"/>
    <mergeCell ref="C17:D17"/>
    <mergeCell ref="C19:D19"/>
    <mergeCell ref="E23:F23"/>
    <mergeCell ref="H17:L17"/>
    <mergeCell ref="E25:F25"/>
    <mergeCell ref="H10:L10"/>
    <mergeCell ref="E17:F17"/>
    <mergeCell ref="E12:F12"/>
    <mergeCell ref="C4:L6"/>
    <mergeCell ref="H14:L14"/>
    <mergeCell ref="C13:D13"/>
    <mergeCell ref="H23:L23"/>
    <mergeCell ref="E21:F21"/>
    <mergeCell ref="H22:L22"/>
    <mergeCell ref="E16:F16"/>
    <mergeCell ref="H12:L12"/>
    <mergeCell ref="C7:L7"/>
    <mergeCell ref="E8:F8"/>
    <mergeCell ref="H11:L11"/>
    <mergeCell ref="C8:D8"/>
    <mergeCell ref="C9:D9"/>
    <mergeCell ref="E9:F9"/>
    <mergeCell ref="C11:D11"/>
    <mergeCell ref="E11:F11"/>
  </mergeCells>
  <dataValidations count="1">
    <dataValidation type="list" allowBlank="1" showInputMessage="1" showErrorMessage="1" prompt="Select Profile" sqref="C9:D26" xr:uid="{00000000-0002-0000-0D00-000000000000}">
      <formula1>"Government Institutions, IGOs, NGOs, Private Sector entities, Others "</formula1>
    </dataValidation>
  </dataValidations>
  <pageMargins left="0.25" right="0.25" top="0.75" bottom="0.75" header="0.3" footer="0.3"/>
  <pageSetup paperSize="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tabColor theme="3" tint="0.499984740745262"/>
  </sheetPr>
  <dimension ref="A1:M25"/>
  <sheetViews>
    <sheetView showGridLines="0" view="pageBreakPreview" zoomScaleNormal="115" zoomScaleSheetLayoutView="100" workbookViewId="0">
      <selection activeCell="O7" sqref="A1:XFD1048576"/>
    </sheetView>
  </sheetViews>
  <sheetFormatPr defaultColWidth="8.85546875" defaultRowHeight="15" x14ac:dyDescent="0.25"/>
  <cols>
    <col min="1" max="1" width="1.42578125" customWidth="1"/>
    <col min="2" max="2" width="6.85546875" customWidth="1"/>
    <col min="3" max="4" width="5.5703125" customWidth="1"/>
    <col min="11" max="11" width="27.28515625" customWidth="1"/>
  </cols>
  <sheetData>
    <row r="1" spans="1:13" x14ac:dyDescent="0.25">
      <c r="A1" s="15"/>
      <c r="B1" s="15"/>
      <c r="C1" s="15"/>
      <c r="D1" s="15"/>
      <c r="E1" s="15"/>
      <c r="F1" s="15"/>
      <c r="G1" s="15"/>
      <c r="H1" s="15"/>
      <c r="I1" s="15"/>
      <c r="J1" s="15"/>
      <c r="K1" s="15"/>
    </row>
    <row r="2" spans="1:13" ht="19.5" customHeight="1" x14ac:dyDescent="0.25">
      <c r="A2" s="15"/>
      <c r="B2" s="348" t="s">
        <v>797</v>
      </c>
      <c r="C2" s="111"/>
      <c r="D2" s="111"/>
      <c r="E2" s="111"/>
      <c r="F2" s="111"/>
      <c r="G2" s="111"/>
      <c r="H2" s="111"/>
      <c r="I2" s="111"/>
      <c r="J2" s="111"/>
      <c r="K2" s="111"/>
      <c r="M2" s="76"/>
    </row>
    <row r="3" spans="1:13" x14ac:dyDescent="0.25">
      <c r="A3" s="15"/>
      <c r="B3" s="18"/>
      <c r="C3" s="18"/>
      <c r="D3" s="18"/>
      <c r="E3" s="18"/>
      <c r="F3" s="18"/>
      <c r="G3" s="18"/>
      <c r="H3" s="18"/>
      <c r="I3" s="18"/>
      <c r="J3" s="18"/>
      <c r="K3" s="18"/>
      <c r="M3" s="76"/>
    </row>
    <row r="4" spans="1:13" ht="14.45" customHeight="1" x14ac:dyDescent="0.25">
      <c r="A4" s="15"/>
      <c r="B4" s="352" t="s">
        <v>798</v>
      </c>
      <c r="C4" s="222"/>
      <c r="D4" s="222"/>
      <c r="E4" s="222"/>
      <c r="F4" s="222"/>
      <c r="G4" s="222"/>
      <c r="H4" s="222"/>
      <c r="I4" s="222"/>
      <c r="J4" s="222"/>
      <c r="K4" s="223"/>
      <c r="M4" s="76"/>
    </row>
    <row r="5" spans="1:13" ht="25.5" customHeight="1" x14ac:dyDescent="0.25">
      <c r="A5" s="15"/>
      <c r="B5" s="226"/>
      <c r="C5" s="227"/>
      <c r="D5" s="227"/>
      <c r="E5" s="227"/>
      <c r="F5" s="227"/>
      <c r="G5" s="227"/>
      <c r="H5" s="227"/>
      <c r="I5" s="227"/>
      <c r="J5" s="227"/>
      <c r="K5" s="228"/>
      <c r="M5" s="76"/>
    </row>
    <row r="6" spans="1:13" ht="17.100000000000001" customHeight="1" x14ac:dyDescent="0.25">
      <c r="A6" s="15"/>
      <c r="B6" s="351" t="s">
        <v>799</v>
      </c>
      <c r="C6" s="222"/>
      <c r="D6" s="223"/>
      <c r="E6" s="351" t="s">
        <v>800</v>
      </c>
      <c r="F6" s="351" t="s">
        <v>801</v>
      </c>
      <c r="G6" s="222"/>
      <c r="H6" s="222"/>
      <c r="I6" s="222"/>
      <c r="J6" s="222"/>
      <c r="K6" s="223"/>
      <c r="M6" s="76"/>
    </row>
    <row r="7" spans="1:13" ht="9.75" customHeight="1" x14ac:dyDescent="0.25">
      <c r="A7" s="15"/>
      <c r="B7" s="226"/>
      <c r="C7" s="227"/>
      <c r="D7" s="228"/>
      <c r="E7" s="354"/>
      <c r="F7" s="226"/>
      <c r="G7" s="227"/>
      <c r="H7" s="227"/>
      <c r="I7" s="227"/>
      <c r="J7" s="227"/>
      <c r="K7" s="228"/>
      <c r="M7" s="76"/>
    </row>
    <row r="8" spans="1:13" ht="14.45" customHeight="1" x14ac:dyDescent="0.25">
      <c r="A8" s="15"/>
      <c r="B8" s="406" t="s">
        <v>802</v>
      </c>
      <c r="C8" s="222"/>
      <c r="D8" s="223"/>
      <c r="E8" s="97" t="s">
        <v>77</v>
      </c>
      <c r="F8" s="97" t="s">
        <v>803</v>
      </c>
      <c r="G8" s="222"/>
      <c r="H8" s="222"/>
      <c r="I8" s="222"/>
      <c r="J8" s="222"/>
      <c r="K8" s="223"/>
      <c r="M8" s="76"/>
    </row>
    <row r="9" spans="1:13" ht="17.100000000000001" customHeight="1" x14ac:dyDescent="0.25">
      <c r="A9" s="15"/>
      <c r="B9" s="224"/>
      <c r="C9" s="168"/>
      <c r="D9" s="225"/>
      <c r="E9" s="353"/>
      <c r="F9" s="224"/>
      <c r="G9" s="168"/>
      <c r="H9" s="168"/>
      <c r="I9" s="168"/>
      <c r="J9" s="168"/>
      <c r="K9" s="225"/>
      <c r="M9" s="76"/>
    </row>
    <row r="10" spans="1:13" ht="17.100000000000001" customHeight="1" x14ac:dyDescent="0.25">
      <c r="A10" s="15"/>
      <c r="B10" s="224"/>
      <c r="C10" s="168"/>
      <c r="D10" s="225"/>
      <c r="E10" s="353"/>
      <c r="F10" s="224"/>
      <c r="G10" s="168"/>
      <c r="H10" s="168"/>
      <c r="I10" s="168"/>
      <c r="J10" s="168"/>
      <c r="K10" s="225"/>
      <c r="M10" s="76"/>
    </row>
    <row r="11" spans="1:13" ht="174.75" customHeight="1" x14ac:dyDescent="0.25">
      <c r="A11" s="15"/>
      <c r="B11" s="226"/>
      <c r="C11" s="227"/>
      <c r="D11" s="228"/>
      <c r="E11" s="354"/>
      <c r="F11" s="226"/>
      <c r="G11" s="227"/>
      <c r="H11" s="227"/>
      <c r="I11" s="227"/>
      <c r="J11" s="227"/>
      <c r="K11" s="228"/>
      <c r="M11" s="76"/>
    </row>
    <row r="12" spans="1:13" ht="72" customHeight="1" x14ac:dyDescent="0.25">
      <c r="A12" s="15"/>
      <c r="B12" s="406" t="s">
        <v>804</v>
      </c>
      <c r="C12" s="222"/>
      <c r="D12" s="223"/>
      <c r="E12" s="97" t="s">
        <v>77</v>
      </c>
      <c r="F12" s="97" t="s">
        <v>805</v>
      </c>
      <c r="G12" s="222"/>
      <c r="H12" s="222"/>
      <c r="I12" s="222"/>
      <c r="J12" s="222"/>
      <c r="K12" s="223"/>
      <c r="M12" s="76"/>
    </row>
    <row r="13" spans="1:13" ht="17.100000000000001" customHeight="1" x14ac:dyDescent="0.25">
      <c r="A13" s="15"/>
      <c r="B13" s="224"/>
      <c r="C13" s="168"/>
      <c r="D13" s="225"/>
      <c r="E13" s="353"/>
      <c r="F13" s="224"/>
      <c r="G13" s="168"/>
      <c r="H13" s="168"/>
      <c r="I13" s="168"/>
      <c r="J13" s="168"/>
      <c r="K13" s="225"/>
    </row>
    <row r="14" spans="1:13" ht="13.5" customHeight="1" x14ac:dyDescent="0.25">
      <c r="A14" s="15"/>
      <c r="B14" s="224"/>
      <c r="C14" s="168"/>
      <c r="D14" s="225"/>
      <c r="E14" s="353"/>
      <c r="F14" s="224"/>
      <c r="G14" s="168"/>
      <c r="H14" s="168"/>
      <c r="I14" s="168"/>
      <c r="J14" s="168"/>
      <c r="K14" s="225"/>
    </row>
    <row r="15" spans="1:13" ht="102" customHeight="1" x14ac:dyDescent="0.25">
      <c r="A15" s="15"/>
      <c r="B15" s="226"/>
      <c r="C15" s="227"/>
      <c r="D15" s="228"/>
      <c r="E15" s="354"/>
      <c r="F15" s="226"/>
      <c r="G15" s="227"/>
      <c r="H15" s="227"/>
      <c r="I15" s="227"/>
      <c r="J15" s="227"/>
      <c r="K15" s="228"/>
    </row>
    <row r="16" spans="1:13" ht="14.45" customHeight="1" x14ac:dyDescent="0.25">
      <c r="A16" s="15"/>
      <c r="B16" s="406" t="s">
        <v>806</v>
      </c>
      <c r="C16" s="222"/>
      <c r="D16" s="223"/>
      <c r="E16" s="97" t="s">
        <v>77</v>
      </c>
      <c r="F16" s="97" t="s">
        <v>807</v>
      </c>
      <c r="G16" s="222"/>
      <c r="H16" s="222"/>
      <c r="I16" s="222"/>
      <c r="J16" s="222"/>
      <c r="K16" s="223"/>
    </row>
    <row r="17" spans="1:11" ht="17.100000000000001" customHeight="1" x14ac:dyDescent="0.25">
      <c r="A17" s="15"/>
      <c r="B17" s="224"/>
      <c r="C17" s="168"/>
      <c r="D17" s="225"/>
      <c r="E17" s="353"/>
      <c r="F17" s="224"/>
      <c r="G17" s="168"/>
      <c r="H17" s="168"/>
      <c r="I17" s="168"/>
      <c r="J17" s="168"/>
      <c r="K17" s="225"/>
    </row>
    <row r="18" spans="1:11" ht="17.100000000000001" customHeight="1" x14ac:dyDescent="0.25">
      <c r="A18" s="15"/>
      <c r="B18" s="224"/>
      <c r="C18" s="168"/>
      <c r="D18" s="225"/>
      <c r="E18" s="353"/>
      <c r="F18" s="224"/>
      <c r="G18" s="168"/>
      <c r="H18" s="168"/>
      <c r="I18" s="168"/>
      <c r="J18" s="168"/>
      <c r="K18" s="225"/>
    </row>
    <row r="19" spans="1:11" ht="135.75" customHeight="1" x14ac:dyDescent="0.25">
      <c r="A19" s="15"/>
      <c r="B19" s="226"/>
      <c r="C19" s="227"/>
      <c r="D19" s="228"/>
      <c r="E19" s="354"/>
      <c r="F19" s="226"/>
      <c r="G19" s="227"/>
      <c r="H19" s="227"/>
      <c r="I19" s="227"/>
      <c r="J19" s="227"/>
      <c r="K19" s="228"/>
    </row>
    <row r="20" spans="1:11" ht="14.45" customHeight="1" x14ac:dyDescent="0.25">
      <c r="A20" s="15"/>
      <c r="B20" s="108" t="s">
        <v>808</v>
      </c>
      <c r="C20" s="222"/>
      <c r="D20" s="223"/>
      <c r="E20" s="97" t="s">
        <v>77</v>
      </c>
      <c r="F20" s="97" t="s">
        <v>809</v>
      </c>
      <c r="G20" s="222"/>
      <c r="H20" s="222"/>
      <c r="I20" s="222"/>
      <c r="J20" s="222"/>
      <c r="K20" s="223"/>
    </row>
    <row r="21" spans="1:11" ht="17.100000000000001" customHeight="1" x14ac:dyDescent="0.25">
      <c r="A21" s="15"/>
      <c r="B21" s="224"/>
      <c r="C21" s="168"/>
      <c r="D21" s="225"/>
      <c r="E21" s="353"/>
      <c r="F21" s="224"/>
      <c r="G21" s="168"/>
      <c r="H21" s="168"/>
      <c r="I21" s="168"/>
      <c r="J21" s="168"/>
      <c r="K21" s="225"/>
    </row>
    <row r="22" spans="1:11" ht="17.100000000000001" customHeight="1" x14ac:dyDescent="0.25">
      <c r="A22" s="15"/>
      <c r="B22" s="224"/>
      <c r="C22" s="168"/>
      <c r="D22" s="225"/>
      <c r="E22" s="353"/>
      <c r="F22" s="224"/>
      <c r="G22" s="168"/>
      <c r="H22" s="168"/>
      <c r="I22" s="168"/>
      <c r="J22" s="168"/>
      <c r="K22" s="225"/>
    </row>
    <row r="23" spans="1:11" ht="60.75" customHeight="1" x14ac:dyDescent="0.25">
      <c r="A23" s="15"/>
      <c r="B23" s="226"/>
      <c r="C23" s="227"/>
      <c r="D23" s="228"/>
      <c r="E23" s="354"/>
      <c r="F23" s="226"/>
      <c r="G23" s="227"/>
      <c r="H23" s="227"/>
      <c r="I23" s="227"/>
      <c r="J23" s="227"/>
      <c r="K23" s="228"/>
    </row>
    <row r="24" spans="1:11" ht="17.100000000000001" customHeight="1" x14ac:dyDescent="0.25">
      <c r="A24" s="15"/>
      <c r="B24" s="15"/>
      <c r="C24" s="15"/>
      <c r="D24" s="15"/>
      <c r="E24" s="15"/>
      <c r="F24" s="15"/>
      <c r="G24" s="15"/>
      <c r="H24" s="15"/>
      <c r="I24" s="15"/>
      <c r="J24" s="15"/>
      <c r="K24" s="15"/>
    </row>
    <row r="25" spans="1:11" ht="17.100000000000001" customHeight="1" x14ac:dyDescent="0.25">
      <c r="A25" s="15"/>
      <c r="B25" s="15"/>
      <c r="C25" s="15"/>
      <c r="D25" s="15"/>
      <c r="E25" s="15"/>
      <c r="F25" s="15"/>
      <c r="G25" s="15"/>
      <c r="H25" s="15"/>
      <c r="I25" s="15"/>
      <c r="J25" s="15"/>
      <c r="K25" s="15"/>
    </row>
  </sheetData>
  <sheetProtection sheet="1" objects="1" scenarios="1" formatColumns="0" formatRows="0"/>
  <mergeCells count="17">
    <mergeCell ref="E16:E19"/>
    <mergeCell ref="B2:K2"/>
    <mergeCell ref="B20:D23"/>
    <mergeCell ref="B12:D15"/>
    <mergeCell ref="B8:D11"/>
    <mergeCell ref="F8:K11"/>
    <mergeCell ref="F20:K23"/>
    <mergeCell ref="F16:K19"/>
    <mergeCell ref="B6:D7"/>
    <mergeCell ref="B16:D19"/>
    <mergeCell ref="F6:K7"/>
    <mergeCell ref="B4:K5"/>
    <mergeCell ref="E8:E11"/>
    <mergeCell ref="E12:E15"/>
    <mergeCell ref="E20:E23"/>
    <mergeCell ref="F12:K15"/>
    <mergeCell ref="E6:E7"/>
  </mergeCells>
  <dataValidations count="1">
    <dataValidation type="list" allowBlank="1" showInputMessage="1" showErrorMessage="1" prompt="Select Yes or No" sqref="E8:E23" xr:uid="{00000000-0002-0000-0E00-000000000000}">
      <formula1>"Yes, No"</formula1>
    </dataValidation>
  </dataValidations>
  <pageMargins left="0.25" right="0.25" top="0.75" bottom="0.75" header="0.3" footer="0.3"/>
  <pageSetup paperSize="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F3015-5823-4A92-B542-A261E5EA2120}">
  <sheetPr>
    <tabColor theme="3" tint="0.499984740745262"/>
  </sheetPr>
  <dimension ref="A1:K58"/>
  <sheetViews>
    <sheetView showGridLines="0" view="pageBreakPreview" topLeftCell="A48" zoomScaleNormal="87" zoomScaleSheetLayoutView="100" workbookViewId="0">
      <selection activeCell="O48" sqref="A1:XFD1048576"/>
    </sheetView>
  </sheetViews>
  <sheetFormatPr defaultColWidth="8.85546875" defaultRowHeight="12" x14ac:dyDescent="0.2"/>
  <cols>
    <col min="1" max="1" width="1.85546875" style="81" customWidth="1"/>
    <col min="2" max="10" width="8.85546875" style="81"/>
    <col min="11" max="11" width="86" style="81" customWidth="1"/>
    <col min="12" max="16384" width="8.85546875" style="81"/>
  </cols>
  <sheetData>
    <row r="1" spans="1:11" x14ac:dyDescent="0.2">
      <c r="A1" s="78"/>
      <c r="B1" s="78"/>
      <c r="C1" s="78"/>
      <c r="D1" s="78"/>
      <c r="E1" s="78"/>
      <c r="F1" s="78"/>
      <c r="G1" s="78"/>
      <c r="H1" s="78"/>
      <c r="I1" s="78"/>
      <c r="J1" s="78"/>
      <c r="K1" s="78"/>
    </row>
    <row r="2" spans="1:11" ht="19.5" customHeight="1" x14ac:dyDescent="0.25">
      <c r="A2" s="78"/>
      <c r="B2" s="265" t="s">
        <v>810</v>
      </c>
      <c r="C2" s="266"/>
      <c r="D2" s="266"/>
      <c r="E2" s="266"/>
      <c r="F2" s="266"/>
      <c r="G2" s="266"/>
      <c r="H2" s="266"/>
      <c r="I2" s="266"/>
      <c r="J2" s="266"/>
      <c r="K2" s="266"/>
    </row>
    <row r="3" spans="1:11" ht="17.100000000000001" customHeight="1" x14ac:dyDescent="0.2">
      <c r="A3" s="78"/>
      <c r="B3" s="80"/>
      <c r="C3" s="80"/>
      <c r="D3" s="80"/>
      <c r="E3" s="80"/>
      <c r="F3" s="80"/>
      <c r="G3" s="80"/>
      <c r="H3" s="80"/>
      <c r="I3" s="80"/>
      <c r="J3" s="80"/>
      <c r="K3" s="80"/>
    </row>
    <row r="4" spans="1:11" ht="14.45" customHeight="1" x14ac:dyDescent="0.2">
      <c r="A4" s="78"/>
      <c r="B4" s="361" t="s">
        <v>811</v>
      </c>
      <c r="C4" s="255"/>
      <c r="D4" s="255"/>
      <c r="E4" s="255"/>
      <c r="F4" s="255"/>
      <c r="G4" s="255"/>
      <c r="H4" s="255"/>
      <c r="I4" s="255"/>
      <c r="J4" s="255"/>
      <c r="K4" s="256"/>
    </row>
    <row r="5" spans="1:11" ht="24" customHeight="1" x14ac:dyDescent="0.2">
      <c r="A5" s="78"/>
      <c r="B5" s="260"/>
      <c r="C5" s="261"/>
      <c r="D5" s="261"/>
      <c r="E5" s="261"/>
      <c r="F5" s="261"/>
      <c r="G5" s="261"/>
      <c r="H5" s="261"/>
      <c r="I5" s="261"/>
      <c r="J5" s="261"/>
      <c r="K5" s="262"/>
    </row>
    <row r="6" spans="1:11" ht="17.25" customHeight="1" x14ac:dyDescent="0.2">
      <c r="A6" s="78"/>
      <c r="B6" s="263" t="s">
        <v>812</v>
      </c>
      <c r="C6" s="255"/>
      <c r="D6" s="256"/>
      <c r="E6" s="263" t="s">
        <v>77</v>
      </c>
      <c r="F6" s="255"/>
      <c r="G6" s="255"/>
      <c r="H6" s="255"/>
      <c r="I6" s="255"/>
      <c r="J6" s="255"/>
      <c r="K6" s="256"/>
    </row>
    <row r="7" spans="1:11" ht="35.25" customHeight="1" x14ac:dyDescent="0.2">
      <c r="A7" s="78"/>
      <c r="B7" s="260"/>
      <c r="C7" s="261"/>
      <c r="D7" s="262"/>
      <c r="E7" s="257"/>
      <c r="F7" s="258"/>
      <c r="G7" s="258"/>
      <c r="H7" s="258"/>
      <c r="I7" s="258"/>
      <c r="J7" s="258"/>
      <c r="K7" s="259"/>
    </row>
    <row r="8" spans="1:11" ht="96" customHeight="1" x14ac:dyDescent="0.2">
      <c r="A8" s="78"/>
      <c r="B8" s="359" t="s">
        <v>813</v>
      </c>
      <c r="C8" s="255"/>
      <c r="D8" s="255"/>
      <c r="E8" s="359" t="s">
        <v>814</v>
      </c>
      <c r="F8" s="362"/>
      <c r="G8" s="362"/>
      <c r="H8" s="362"/>
      <c r="I8" s="362"/>
      <c r="J8" s="362"/>
      <c r="K8" s="362"/>
    </row>
    <row r="9" spans="1:11" ht="312" customHeight="1" x14ac:dyDescent="0.2">
      <c r="A9" s="78"/>
      <c r="B9" s="260"/>
      <c r="C9" s="261"/>
      <c r="D9" s="261"/>
      <c r="E9" s="362"/>
      <c r="F9" s="362"/>
      <c r="G9" s="362"/>
      <c r="H9" s="362"/>
      <c r="I9" s="362"/>
      <c r="J9" s="362"/>
      <c r="K9" s="362"/>
    </row>
    <row r="10" spans="1:11" ht="14.45" customHeight="1" x14ac:dyDescent="0.2">
      <c r="A10" s="78"/>
      <c r="B10" s="356" t="s">
        <v>815</v>
      </c>
      <c r="C10" s="255"/>
      <c r="D10" s="255"/>
      <c r="E10" s="263"/>
      <c r="F10" s="357"/>
      <c r="G10" s="357"/>
      <c r="H10" s="357"/>
      <c r="I10" s="357"/>
      <c r="J10" s="357"/>
      <c r="K10" s="357"/>
    </row>
    <row r="11" spans="1:11" ht="14.45" customHeight="1" x14ac:dyDescent="0.2">
      <c r="A11" s="78"/>
      <c r="B11" s="257"/>
      <c r="C11" s="258"/>
      <c r="D11" s="258"/>
      <c r="E11" s="357"/>
      <c r="F11" s="357"/>
      <c r="G11" s="357"/>
      <c r="H11" s="357"/>
      <c r="I11" s="357"/>
      <c r="J11" s="357"/>
      <c r="K11" s="357"/>
    </row>
    <row r="12" spans="1:11" ht="17.100000000000001" customHeight="1" x14ac:dyDescent="0.2">
      <c r="A12" s="78"/>
      <c r="B12" s="257"/>
      <c r="C12" s="258"/>
      <c r="D12" s="258"/>
      <c r="E12" s="357"/>
      <c r="F12" s="357"/>
      <c r="G12" s="357"/>
      <c r="H12" s="357"/>
      <c r="I12" s="357"/>
      <c r="J12" s="357"/>
      <c r="K12" s="357"/>
    </row>
    <row r="13" spans="1:11" ht="4.5" customHeight="1" x14ac:dyDescent="0.2">
      <c r="A13" s="78"/>
      <c r="B13" s="260"/>
      <c r="C13" s="261"/>
      <c r="D13" s="261"/>
      <c r="E13" s="357"/>
      <c r="F13" s="357"/>
      <c r="G13" s="357"/>
      <c r="H13" s="357"/>
      <c r="I13" s="357"/>
      <c r="J13" s="357"/>
      <c r="K13" s="357"/>
    </row>
    <row r="14" spans="1:11" ht="68.25" customHeight="1" x14ac:dyDescent="0.2">
      <c r="A14" s="78"/>
      <c r="B14" s="358" t="s">
        <v>816</v>
      </c>
      <c r="C14" s="255"/>
      <c r="D14" s="255"/>
      <c r="E14" s="359" t="s">
        <v>817</v>
      </c>
      <c r="F14" s="357"/>
      <c r="G14" s="357"/>
      <c r="H14" s="357"/>
      <c r="I14" s="357"/>
      <c r="J14" s="357"/>
      <c r="K14" s="357"/>
    </row>
    <row r="15" spans="1:11" ht="17.100000000000001" customHeight="1" x14ac:dyDescent="0.2">
      <c r="A15" s="78"/>
      <c r="B15" s="257"/>
      <c r="C15" s="258"/>
      <c r="D15" s="258"/>
      <c r="E15" s="357"/>
      <c r="F15" s="357"/>
      <c r="G15" s="357"/>
      <c r="H15" s="357"/>
      <c r="I15" s="357"/>
      <c r="J15" s="357"/>
      <c r="K15" s="357"/>
    </row>
    <row r="16" spans="1:11" ht="16.5" customHeight="1" x14ac:dyDescent="0.2">
      <c r="A16" s="78"/>
      <c r="B16" s="257"/>
      <c r="C16" s="258"/>
      <c r="D16" s="258"/>
      <c r="E16" s="357"/>
      <c r="F16" s="357"/>
      <c r="G16" s="357"/>
      <c r="H16" s="357"/>
      <c r="I16" s="357"/>
      <c r="J16" s="357"/>
      <c r="K16" s="357"/>
    </row>
    <row r="17" spans="1:11" ht="3" customHeight="1" x14ac:dyDescent="0.2">
      <c r="A17" s="78"/>
      <c r="B17" s="260"/>
      <c r="C17" s="261"/>
      <c r="D17" s="261"/>
      <c r="E17" s="357"/>
      <c r="F17" s="357"/>
      <c r="G17" s="357"/>
      <c r="H17" s="357"/>
      <c r="I17" s="357"/>
      <c r="J17" s="357"/>
      <c r="K17" s="357"/>
    </row>
    <row r="18" spans="1:11" ht="14.45" customHeight="1" x14ac:dyDescent="0.2">
      <c r="A18" s="78"/>
      <c r="B18" s="360" t="s">
        <v>818</v>
      </c>
      <c r="C18" s="255"/>
      <c r="D18" s="255"/>
      <c r="E18" s="263" t="s">
        <v>77</v>
      </c>
      <c r="F18" s="357"/>
      <c r="G18" s="357"/>
      <c r="H18" s="357"/>
      <c r="I18" s="357"/>
      <c r="J18" s="357"/>
      <c r="K18" s="357"/>
    </row>
    <row r="19" spans="1:11" ht="17.100000000000001" customHeight="1" x14ac:dyDescent="0.2">
      <c r="A19" s="78"/>
      <c r="B19" s="257"/>
      <c r="C19" s="258"/>
      <c r="D19" s="258"/>
      <c r="E19" s="357"/>
      <c r="F19" s="357"/>
      <c r="G19" s="357"/>
      <c r="H19" s="357"/>
      <c r="I19" s="357"/>
      <c r="J19" s="357"/>
      <c r="K19" s="357"/>
    </row>
    <row r="20" spans="1:11" ht="17.100000000000001" customHeight="1" x14ac:dyDescent="0.2">
      <c r="A20" s="78"/>
      <c r="B20" s="257"/>
      <c r="C20" s="258"/>
      <c r="D20" s="258"/>
      <c r="E20" s="357"/>
      <c r="F20" s="357"/>
      <c r="G20" s="357"/>
      <c r="H20" s="357"/>
      <c r="I20" s="357"/>
      <c r="J20" s="357"/>
      <c r="K20" s="357"/>
    </row>
    <row r="21" spans="1:11" ht="57.95" customHeight="1" x14ac:dyDescent="0.2">
      <c r="A21" s="78"/>
      <c r="B21" s="355" t="s">
        <v>819</v>
      </c>
      <c r="C21" s="255"/>
      <c r="D21" s="255"/>
      <c r="E21" s="355" t="s">
        <v>820</v>
      </c>
      <c r="F21" s="255"/>
      <c r="G21" s="255"/>
      <c r="H21" s="255"/>
      <c r="I21" s="255"/>
      <c r="J21" s="255"/>
      <c r="K21" s="256"/>
    </row>
    <row r="22" spans="1:11" ht="17.100000000000001" customHeight="1" x14ac:dyDescent="0.2">
      <c r="A22" s="78"/>
      <c r="B22" s="257"/>
      <c r="C22" s="258"/>
      <c r="D22" s="258"/>
      <c r="E22" s="257"/>
      <c r="F22" s="258"/>
      <c r="G22" s="258"/>
      <c r="H22" s="258"/>
      <c r="I22" s="258"/>
      <c r="J22" s="258"/>
      <c r="K22" s="259"/>
    </row>
    <row r="23" spans="1:11" ht="17.100000000000001" customHeight="1" x14ac:dyDescent="0.2">
      <c r="A23" s="78"/>
      <c r="B23" s="257"/>
      <c r="C23" s="258"/>
      <c r="D23" s="258"/>
      <c r="E23" s="257"/>
      <c r="F23" s="258"/>
      <c r="G23" s="258"/>
      <c r="H23" s="258"/>
      <c r="I23" s="258"/>
      <c r="J23" s="258"/>
      <c r="K23" s="259"/>
    </row>
    <row r="24" spans="1:11" ht="17.100000000000001" customHeight="1" x14ac:dyDescent="0.2">
      <c r="A24" s="78"/>
      <c r="B24" s="257"/>
      <c r="C24" s="258"/>
      <c r="D24" s="258"/>
      <c r="E24" s="257"/>
      <c r="F24" s="258"/>
      <c r="G24" s="258"/>
      <c r="H24" s="258"/>
      <c r="I24" s="258"/>
      <c r="J24" s="258"/>
      <c r="K24" s="259"/>
    </row>
    <row r="25" spans="1:11" ht="113.45" customHeight="1" x14ac:dyDescent="0.2">
      <c r="A25" s="78"/>
      <c r="B25" s="257"/>
      <c r="C25" s="258"/>
      <c r="D25" s="258"/>
      <c r="E25" s="257"/>
      <c r="F25" s="258"/>
      <c r="G25" s="258"/>
      <c r="H25" s="258"/>
      <c r="I25" s="258"/>
      <c r="J25" s="258"/>
      <c r="K25" s="259"/>
    </row>
    <row r="26" spans="1:11" ht="104.25" customHeight="1" x14ac:dyDescent="0.2">
      <c r="A26" s="78"/>
      <c r="B26" s="257"/>
      <c r="C26" s="258"/>
      <c r="D26" s="258"/>
      <c r="E26" s="260"/>
      <c r="F26" s="261"/>
      <c r="G26" s="261"/>
      <c r="H26" s="261"/>
      <c r="I26" s="261"/>
      <c r="J26" s="261"/>
      <c r="K26" s="262"/>
    </row>
    <row r="27" spans="1:11" ht="14.45" customHeight="1" x14ac:dyDescent="0.2">
      <c r="A27" s="78"/>
      <c r="B27" s="263" t="s">
        <v>821</v>
      </c>
      <c r="C27" s="255"/>
      <c r="D27" s="256"/>
      <c r="E27" s="263" t="s">
        <v>822</v>
      </c>
      <c r="F27" s="255"/>
      <c r="G27" s="255"/>
      <c r="H27" s="255"/>
      <c r="I27" s="255"/>
      <c r="J27" s="255"/>
      <c r="K27" s="256"/>
    </row>
    <row r="28" spans="1:11" ht="14.45" customHeight="1" x14ac:dyDescent="0.2">
      <c r="A28" s="78"/>
      <c r="B28" s="257"/>
      <c r="C28" s="258"/>
      <c r="D28" s="259"/>
      <c r="E28" s="257"/>
      <c r="F28" s="258"/>
      <c r="G28" s="258"/>
      <c r="H28" s="258"/>
      <c r="I28" s="258"/>
      <c r="J28" s="258"/>
      <c r="K28" s="259"/>
    </row>
    <row r="29" spans="1:11" ht="14.45" customHeight="1" x14ac:dyDescent="0.2">
      <c r="A29" s="78"/>
      <c r="B29" s="257"/>
      <c r="C29" s="258"/>
      <c r="D29" s="259"/>
      <c r="E29" s="257"/>
      <c r="F29" s="258"/>
      <c r="G29" s="258"/>
      <c r="H29" s="258"/>
      <c r="I29" s="258"/>
      <c r="J29" s="258"/>
      <c r="K29" s="259"/>
    </row>
    <row r="30" spans="1:11" ht="14.45" customHeight="1" x14ac:dyDescent="0.2">
      <c r="A30" s="78"/>
      <c r="B30" s="257"/>
      <c r="C30" s="258"/>
      <c r="D30" s="259"/>
      <c r="E30" s="257"/>
      <c r="F30" s="258"/>
      <c r="G30" s="258"/>
      <c r="H30" s="258"/>
      <c r="I30" s="258"/>
      <c r="J30" s="258"/>
      <c r="K30" s="259"/>
    </row>
    <row r="31" spans="1:11" ht="14.45" customHeight="1" x14ac:dyDescent="0.2">
      <c r="A31" s="78"/>
      <c r="B31" s="257"/>
      <c r="C31" s="258"/>
      <c r="D31" s="259"/>
      <c r="E31" s="257"/>
      <c r="F31" s="258"/>
      <c r="G31" s="258"/>
      <c r="H31" s="258"/>
      <c r="I31" s="258"/>
      <c r="J31" s="258"/>
      <c r="K31" s="259"/>
    </row>
    <row r="32" spans="1:11" ht="14.45" customHeight="1" x14ac:dyDescent="0.2">
      <c r="A32" s="78"/>
      <c r="B32" s="257"/>
      <c r="C32" s="258"/>
      <c r="D32" s="259"/>
      <c r="E32" s="257"/>
      <c r="F32" s="258"/>
      <c r="G32" s="258"/>
      <c r="H32" s="258"/>
      <c r="I32" s="258"/>
      <c r="J32" s="258"/>
      <c r="K32" s="259"/>
    </row>
    <row r="33" spans="1:11" ht="14.45" customHeight="1" x14ac:dyDescent="0.2">
      <c r="A33" s="78"/>
      <c r="B33" s="257"/>
      <c r="C33" s="258"/>
      <c r="D33" s="259"/>
      <c r="E33" s="257"/>
      <c r="F33" s="258"/>
      <c r="G33" s="258"/>
      <c r="H33" s="258"/>
      <c r="I33" s="258"/>
      <c r="J33" s="258"/>
      <c r="K33" s="259"/>
    </row>
    <row r="34" spans="1:11" ht="14.45" customHeight="1" x14ac:dyDescent="0.2">
      <c r="A34" s="78"/>
      <c r="B34" s="257"/>
      <c r="C34" s="258"/>
      <c r="D34" s="259"/>
      <c r="E34" s="257"/>
      <c r="F34" s="258"/>
      <c r="G34" s="258"/>
      <c r="H34" s="258"/>
      <c r="I34" s="258"/>
      <c r="J34" s="258"/>
      <c r="K34" s="259"/>
    </row>
    <row r="35" spans="1:11" ht="17.100000000000001" customHeight="1" x14ac:dyDescent="0.2">
      <c r="A35" s="78"/>
      <c r="B35" s="257"/>
      <c r="C35" s="258"/>
      <c r="D35" s="259"/>
      <c r="E35" s="257"/>
      <c r="F35" s="258"/>
      <c r="G35" s="258"/>
      <c r="H35" s="258"/>
      <c r="I35" s="258"/>
      <c r="J35" s="258"/>
      <c r="K35" s="259"/>
    </row>
    <row r="36" spans="1:11" ht="17.100000000000001" customHeight="1" x14ac:dyDescent="0.2">
      <c r="A36" s="78"/>
      <c r="B36" s="257"/>
      <c r="C36" s="258"/>
      <c r="D36" s="259"/>
      <c r="E36" s="257"/>
      <c r="F36" s="258"/>
      <c r="G36" s="258"/>
      <c r="H36" s="258"/>
      <c r="I36" s="258"/>
      <c r="J36" s="258"/>
      <c r="K36" s="259"/>
    </row>
    <row r="37" spans="1:11" ht="17.100000000000001" customHeight="1" x14ac:dyDescent="0.2">
      <c r="A37" s="78"/>
      <c r="B37" s="257"/>
      <c r="C37" s="258"/>
      <c r="D37" s="259"/>
      <c r="E37" s="257"/>
      <c r="F37" s="258"/>
      <c r="G37" s="258"/>
      <c r="H37" s="258"/>
      <c r="I37" s="258"/>
      <c r="J37" s="258"/>
      <c r="K37" s="259"/>
    </row>
    <row r="38" spans="1:11" ht="17.100000000000001" customHeight="1" x14ac:dyDescent="0.2">
      <c r="A38" s="78"/>
      <c r="B38" s="257"/>
      <c r="C38" s="258"/>
      <c r="D38" s="259"/>
      <c r="E38" s="257"/>
      <c r="F38" s="258"/>
      <c r="G38" s="258"/>
      <c r="H38" s="258"/>
      <c r="I38" s="258"/>
      <c r="J38" s="258"/>
      <c r="K38" s="259"/>
    </row>
    <row r="39" spans="1:11" x14ac:dyDescent="0.2">
      <c r="A39" s="78"/>
      <c r="B39" s="257"/>
      <c r="C39" s="258"/>
      <c r="D39" s="259"/>
      <c r="E39" s="257"/>
      <c r="F39" s="258"/>
      <c r="G39" s="258"/>
      <c r="H39" s="258"/>
      <c r="I39" s="258"/>
      <c r="J39" s="258"/>
      <c r="K39" s="259"/>
    </row>
    <row r="40" spans="1:11" ht="252.75" customHeight="1" x14ac:dyDescent="0.2">
      <c r="A40" s="78"/>
      <c r="B40" s="260"/>
      <c r="C40" s="261"/>
      <c r="D40" s="262"/>
      <c r="E40" s="260"/>
      <c r="F40" s="261"/>
      <c r="G40" s="261"/>
      <c r="H40" s="261"/>
      <c r="I40" s="261"/>
      <c r="J40" s="261"/>
      <c r="K40" s="262"/>
    </row>
    <row r="41" spans="1:11" ht="14.45" customHeight="1" x14ac:dyDescent="0.2">
      <c r="A41" s="78"/>
      <c r="B41" s="263" t="s">
        <v>823</v>
      </c>
      <c r="C41" s="255"/>
      <c r="D41" s="256"/>
      <c r="E41" s="263" t="s">
        <v>824</v>
      </c>
      <c r="F41" s="255"/>
      <c r="G41" s="255"/>
      <c r="H41" s="255"/>
      <c r="I41" s="255"/>
      <c r="J41" s="255"/>
      <c r="K41" s="256"/>
    </row>
    <row r="42" spans="1:11" ht="17.100000000000001" customHeight="1" x14ac:dyDescent="0.2">
      <c r="A42" s="78"/>
      <c r="B42" s="257"/>
      <c r="C42" s="258"/>
      <c r="D42" s="259"/>
      <c r="E42" s="257"/>
      <c r="F42" s="258"/>
      <c r="G42" s="258"/>
      <c r="H42" s="258"/>
      <c r="I42" s="258"/>
      <c r="J42" s="258"/>
      <c r="K42" s="259"/>
    </row>
    <row r="43" spans="1:11" ht="17.100000000000001" customHeight="1" x14ac:dyDescent="0.2">
      <c r="A43" s="78"/>
      <c r="B43" s="257"/>
      <c r="C43" s="258"/>
      <c r="D43" s="259"/>
      <c r="E43" s="257"/>
      <c r="F43" s="258"/>
      <c r="G43" s="258"/>
      <c r="H43" s="258"/>
      <c r="I43" s="258"/>
      <c r="J43" s="258"/>
      <c r="K43" s="259"/>
    </row>
    <row r="44" spans="1:11" x14ac:dyDescent="0.2">
      <c r="A44" s="78"/>
      <c r="B44" s="260"/>
      <c r="C44" s="261"/>
      <c r="D44" s="262"/>
      <c r="E44" s="260"/>
      <c r="F44" s="261"/>
      <c r="G44" s="261"/>
      <c r="H44" s="261"/>
      <c r="I44" s="261"/>
      <c r="J44" s="261"/>
      <c r="K44" s="262"/>
    </row>
    <row r="45" spans="1:11" ht="186" customHeight="1" x14ac:dyDescent="0.2">
      <c r="A45" s="78"/>
      <c r="B45" s="263" t="s">
        <v>825</v>
      </c>
      <c r="C45" s="255"/>
      <c r="D45" s="256"/>
      <c r="E45" s="263" t="s">
        <v>826</v>
      </c>
      <c r="F45" s="255"/>
      <c r="G45" s="255"/>
      <c r="H45" s="255"/>
      <c r="I45" s="255"/>
      <c r="J45" s="255"/>
      <c r="K45" s="256"/>
    </row>
    <row r="46" spans="1:11" ht="57" customHeight="1" x14ac:dyDescent="0.2">
      <c r="A46" s="78"/>
      <c r="B46" s="257"/>
      <c r="C46" s="258"/>
      <c r="D46" s="259"/>
      <c r="E46" s="257"/>
      <c r="F46" s="258"/>
      <c r="G46" s="258"/>
      <c r="H46" s="258"/>
      <c r="I46" s="258"/>
      <c r="J46" s="258"/>
      <c r="K46" s="259"/>
    </row>
    <row r="47" spans="1:11" ht="204" customHeight="1" x14ac:dyDescent="0.2">
      <c r="A47" s="78"/>
      <c r="B47" s="257"/>
      <c r="C47" s="258"/>
      <c r="D47" s="259"/>
      <c r="E47" s="257"/>
      <c r="F47" s="258"/>
      <c r="G47" s="258"/>
      <c r="H47" s="258"/>
      <c r="I47" s="258"/>
      <c r="J47" s="258"/>
      <c r="K47" s="259"/>
    </row>
    <row r="48" spans="1:11" ht="409.5" customHeight="1" x14ac:dyDescent="0.2">
      <c r="A48" s="78"/>
      <c r="B48" s="260"/>
      <c r="C48" s="261"/>
      <c r="D48" s="262"/>
      <c r="E48" s="260"/>
      <c r="F48" s="261"/>
      <c r="G48" s="261"/>
      <c r="H48" s="261"/>
      <c r="I48" s="261"/>
      <c r="J48" s="261"/>
      <c r="K48" s="262"/>
    </row>
    <row r="49" spans="1:11" ht="14.45" customHeight="1" x14ac:dyDescent="0.2">
      <c r="A49" s="78"/>
      <c r="B49" s="263" t="s">
        <v>827</v>
      </c>
      <c r="C49" s="255"/>
      <c r="D49" s="256"/>
      <c r="E49" s="263" t="s">
        <v>828</v>
      </c>
      <c r="F49" s="255"/>
      <c r="G49" s="255"/>
      <c r="H49" s="255"/>
      <c r="I49" s="255"/>
      <c r="J49" s="255"/>
      <c r="K49" s="256"/>
    </row>
    <row r="50" spans="1:11" ht="17.100000000000001" customHeight="1" x14ac:dyDescent="0.2">
      <c r="A50" s="78"/>
      <c r="B50" s="257"/>
      <c r="C50" s="258"/>
      <c r="D50" s="259"/>
      <c r="E50" s="257"/>
      <c r="F50" s="258"/>
      <c r="G50" s="258"/>
      <c r="H50" s="258"/>
      <c r="I50" s="258"/>
      <c r="J50" s="258"/>
      <c r="K50" s="259"/>
    </row>
    <row r="51" spans="1:11" ht="17.100000000000001" customHeight="1" x14ac:dyDescent="0.2">
      <c r="A51" s="78"/>
      <c r="B51" s="257"/>
      <c r="C51" s="258"/>
      <c r="D51" s="259"/>
      <c r="E51" s="257"/>
      <c r="F51" s="258"/>
      <c r="G51" s="258"/>
      <c r="H51" s="258"/>
      <c r="I51" s="258"/>
      <c r="J51" s="258"/>
      <c r="K51" s="259"/>
    </row>
    <row r="52" spans="1:11" ht="56.1" customHeight="1" x14ac:dyDescent="0.2">
      <c r="A52" s="78"/>
      <c r="B52" s="260"/>
      <c r="C52" s="261"/>
      <c r="D52" s="262"/>
      <c r="E52" s="260"/>
      <c r="F52" s="261"/>
      <c r="G52" s="261"/>
      <c r="H52" s="261"/>
      <c r="I52" s="261"/>
      <c r="J52" s="261"/>
      <c r="K52" s="262"/>
    </row>
    <row r="53" spans="1:11" ht="17.100000000000001" customHeight="1" x14ac:dyDescent="0.2"/>
    <row r="54" spans="1:11" ht="17.100000000000001" customHeight="1" x14ac:dyDescent="0.2"/>
    <row r="58" spans="1:11" ht="15.6" customHeight="1" x14ac:dyDescent="0.2"/>
  </sheetData>
  <sheetProtection sheet="1" objects="1" scenarios="1" formatColumns="0" formatRows="0"/>
  <mergeCells count="22">
    <mergeCell ref="B2:K2"/>
    <mergeCell ref="B4:K5"/>
    <mergeCell ref="B6:D7"/>
    <mergeCell ref="E6:K7"/>
    <mergeCell ref="B8:D9"/>
    <mergeCell ref="E8:K9"/>
    <mergeCell ref="B10:D13"/>
    <mergeCell ref="E10:K13"/>
    <mergeCell ref="B14:D17"/>
    <mergeCell ref="E14:K17"/>
    <mergeCell ref="B18:D20"/>
    <mergeCell ref="E18:K20"/>
    <mergeCell ref="B45:D48"/>
    <mergeCell ref="E45:K48"/>
    <mergeCell ref="B49:D52"/>
    <mergeCell ref="E49:K52"/>
    <mergeCell ref="B21:D26"/>
    <mergeCell ref="E21:K26"/>
    <mergeCell ref="B27:D40"/>
    <mergeCell ref="E27:K40"/>
    <mergeCell ref="B41:D44"/>
    <mergeCell ref="E41:K44"/>
  </mergeCells>
  <dataValidations count="1">
    <dataValidation type="list" allowBlank="1" showInputMessage="1" showErrorMessage="1" prompt="Select Yes or No" sqref="E6:K7 E18:K20" xr:uid="{1A1093FF-BBF1-4941-8A99-DBC86A1E7C4B}">
      <formula1>"Yes, No"</formula1>
    </dataValidation>
  </dataValidations>
  <pageMargins left="0.25" right="0.25" top="0.75" bottom="0.75" header="0.3" footer="0.3"/>
  <pageSetup paperSize="5"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tabColor theme="3" tint="0.499984740745262"/>
  </sheetPr>
  <dimension ref="A1:L52"/>
  <sheetViews>
    <sheetView showGridLines="0" view="pageBreakPreview" zoomScaleNormal="93" zoomScaleSheetLayoutView="100" workbookViewId="0">
      <selection activeCell="Q10" sqref="Q10"/>
    </sheetView>
  </sheetViews>
  <sheetFormatPr defaultColWidth="8.85546875" defaultRowHeight="15" x14ac:dyDescent="0.25"/>
  <cols>
    <col min="1" max="1" width="1.42578125" customWidth="1"/>
    <col min="11" max="11" width="17.85546875" customWidth="1"/>
    <col min="12" max="12" width="8.85546875" style="83"/>
  </cols>
  <sheetData>
    <row r="1" spans="1:11" x14ac:dyDescent="0.25">
      <c r="A1" s="15"/>
      <c r="B1" s="15"/>
      <c r="C1" s="15"/>
      <c r="D1" s="15"/>
      <c r="E1" s="15"/>
      <c r="F1" s="15"/>
      <c r="G1" s="15"/>
      <c r="H1" s="15"/>
      <c r="I1" s="15"/>
      <c r="J1" s="15"/>
      <c r="K1" s="15"/>
    </row>
    <row r="2" spans="1:11" ht="19.5" customHeight="1" x14ac:dyDescent="0.25">
      <c r="A2" s="15"/>
      <c r="B2" s="348" t="s">
        <v>829</v>
      </c>
      <c r="C2" s="111"/>
      <c r="D2" s="111"/>
      <c r="E2" s="111"/>
      <c r="F2" s="111"/>
      <c r="G2" s="111"/>
      <c r="H2" s="111"/>
      <c r="I2" s="111"/>
      <c r="J2" s="111"/>
      <c r="K2" s="111"/>
    </row>
    <row r="3" spans="1:11" x14ac:dyDescent="0.25">
      <c r="A3" s="15"/>
      <c r="B3" s="15"/>
      <c r="C3" s="15"/>
      <c r="D3" s="15"/>
      <c r="E3" s="15"/>
      <c r="F3" s="15"/>
      <c r="G3" s="15"/>
      <c r="H3" s="15"/>
      <c r="I3" s="15"/>
      <c r="J3" s="15"/>
      <c r="K3" s="15"/>
    </row>
    <row r="4" spans="1:11" ht="14.45" customHeight="1" x14ac:dyDescent="0.25">
      <c r="A4" s="15"/>
      <c r="B4" s="363" t="s">
        <v>830</v>
      </c>
      <c r="C4" s="310"/>
      <c r="D4" s="310"/>
      <c r="E4" s="310"/>
      <c r="F4" s="310"/>
      <c r="G4" s="310"/>
      <c r="H4" s="310"/>
      <c r="I4" s="310"/>
      <c r="J4" s="310"/>
      <c r="K4" s="311"/>
    </row>
    <row r="5" spans="1:11" ht="17.100000000000001" customHeight="1" x14ac:dyDescent="0.25">
      <c r="A5" s="15"/>
      <c r="B5" s="312"/>
      <c r="C5" s="313"/>
      <c r="D5" s="313"/>
      <c r="E5" s="313"/>
      <c r="F5" s="313"/>
      <c r="G5" s="313"/>
      <c r="H5" s="313"/>
      <c r="I5" s="313"/>
      <c r="J5" s="313"/>
      <c r="K5" s="314"/>
    </row>
    <row r="6" spans="1:11" ht="14.45" customHeight="1" x14ac:dyDescent="0.25">
      <c r="A6" s="15"/>
      <c r="B6" s="97" t="s">
        <v>831</v>
      </c>
      <c r="C6" s="222"/>
      <c r="D6" s="222"/>
      <c r="E6" s="222"/>
      <c r="F6" s="222"/>
      <c r="G6" s="222"/>
      <c r="H6" s="222"/>
      <c r="I6" s="222"/>
      <c r="J6" s="222"/>
      <c r="K6" s="223"/>
    </row>
    <row r="7" spans="1:11" ht="17.100000000000001" customHeight="1" x14ac:dyDescent="0.25">
      <c r="A7" s="15"/>
      <c r="B7" s="224"/>
      <c r="C7" s="168"/>
      <c r="D7" s="168"/>
      <c r="E7" s="168"/>
      <c r="F7" s="168"/>
      <c r="G7" s="168"/>
      <c r="H7" s="168"/>
      <c r="I7" s="168"/>
      <c r="J7" s="168"/>
      <c r="K7" s="225"/>
    </row>
    <row r="8" spans="1:11" ht="17.100000000000001" customHeight="1" x14ac:dyDescent="0.25">
      <c r="A8" s="15"/>
      <c r="B8" s="224"/>
      <c r="C8" s="168"/>
      <c r="D8" s="168"/>
      <c r="E8" s="168"/>
      <c r="F8" s="168"/>
      <c r="G8" s="168"/>
      <c r="H8" s="168"/>
      <c r="I8" s="168"/>
      <c r="J8" s="168"/>
      <c r="K8" s="225"/>
    </row>
    <row r="9" spans="1:11" ht="17.100000000000001" customHeight="1" x14ac:dyDescent="0.25">
      <c r="A9" s="15"/>
      <c r="B9" s="224"/>
      <c r="C9" s="168"/>
      <c r="D9" s="168"/>
      <c r="E9" s="168"/>
      <c r="F9" s="168"/>
      <c r="G9" s="168"/>
      <c r="H9" s="168"/>
      <c r="I9" s="168"/>
      <c r="J9" s="168"/>
      <c r="K9" s="225"/>
    </row>
    <row r="10" spans="1:11" ht="17.100000000000001" customHeight="1" x14ac:dyDescent="0.25">
      <c r="A10" s="15"/>
      <c r="B10" s="224"/>
      <c r="C10" s="168"/>
      <c r="D10" s="168"/>
      <c r="E10" s="168"/>
      <c r="F10" s="168"/>
      <c r="G10" s="168"/>
      <c r="H10" s="168"/>
      <c r="I10" s="168"/>
      <c r="J10" s="168"/>
      <c r="K10" s="225"/>
    </row>
    <row r="11" spans="1:11" ht="17.100000000000001" customHeight="1" x14ac:dyDescent="0.25">
      <c r="A11" s="15"/>
      <c r="B11" s="224"/>
      <c r="C11" s="168"/>
      <c r="D11" s="168"/>
      <c r="E11" s="168"/>
      <c r="F11" s="168"/>
      <c r="G11" s="168"/>
      <c r="H11" s="168"/>
      <c r="I11" s="168"/>
      <c r="J11" s="168"/>
      <c r="K11" s="225"/>
    </row>
    <row r="12" spans="1:11" ht="17.100000000000001" customHeight="1" x14ac:dyDescent="0.25">
      <c r="A12" s="15"/>
      <c r="B12" s="224"/>
      <c r="C12" s="168"/>
      <c r="D12" s="168"/>
      <c r="E12" s="168"/>
      <c r="F12" s="168"/>
      <c r="G12" s="168"/>
      <c r="H12" s="168"/>
      <c r="I12" s="168"/>
      <c r="J12" s="168"/>
      <c r="K12" s="225"/>
    </row>
    <row r="13" spans="1:11" ht="17.100000000000001" customHeight="1" x14ac:dyDescent="0.25">
      <c r="A13" s="15"/>
      <c r="B13" s="224"/>
      <c r="C13" s="168"/>
      <c r="D13" s="168"/>
      <c r="E13" s="168"/>
      <c r="F13" s="168"/>
      <c r="G13" s="168"/>
      <c r="H13" s="168"/>
      <c r="I13" s="168"/>
      <c r="J13" s="168"/>
      <c r="K13" s="225"/>
    </row>
    <row r="14" spans="1:11" ht="17.100000000000001" customHeight="1" x14ac:dyDescent="0.25">
      <c r="A14" s="15"/>
      <c r="B14" s="224"/>
      <c r="C14" s="168"/>
      <c r="D14" s="168"/>
      <c r="E14" s="168"/>
      <c r="F14" s="168"/>
      <c r="G14" s="168"/>
      <c r="H14" s="168"/>
      <c r="I14" s="168"/>
      <c r="J14" s="168"/>
      <c r="K14" s="225"/>
    </row>
    <row r="15" spans="1:11" ht="17.100000000000001" customHeight="1" x14ac:dyDescent="0.25">
      <c r="A15" s="15"/>
      <c r="B15" s="224"/>
      <c r="C15" s="168"/>
      <c r="D15" s="168"/>
      <c r="E15" s="168"/>
      <c r="F15" s="168"/>
      <c r="G15" s="168"/>
      <c r="H15" s="168"/>
      <c r="I15" s="168"/>
      <c r="J15" s="168"/>
      <c r="K15" s="225"/>
    </row>
    <row r="16" spans="1:11" ht="17.100000000000001" customHeight="1" x14ac:dyDescent="0.25">
      <c r="A16" s="15"/>
      <c r="B16" s="224"/>
      <c r="C16" s="168"/>
      <c r="D16" s="168"/>
      <c r="E16" s="168"/>
      <c r="F16" s="168"/>
      <c r="G16" s="168"/>
      <c r="H16" s="168"/>
      <c r="I16" s="168"/>
      <c r="J16" s="168"/>
      <c r="K16" s="225"/>
    </row>
    <row r="17" spans="1:11" ht="17.100000000000001" customHeight="1" x14ac:dyDescent="0.25">
      <c r="A17" s="15"/>
      <c r="B17" s="224"/>
      <c r="C17" s="168"/>
      <c r="D17" s="168"/>
      <c r="E17" s="168"/>
      <c r="F17" s="168"/>
      <c r="G17" s="168"/>
      <c r="H17" s="168"/>
      <c r="I17" s="168"/>
      <c r="J17" s="168"/>
      <c r="K17" s="225"/>
    </row>
    <row r="18" spans="1:11" ht="17.100000000000001" customHeight="1" x14ac:dyDescent="0.25">
      <c r="A18" s="15"/>
      <c r="B18" s="224"/>
      <c r="C18" s="168"/>
      <c r="D18" s="168"/>
      <c r="E18" s="168"/>
      <c r="F18" s="168"/>
      <c r="G18" s="168"/>
      <c r="H18" s="168"/>
      <c r="I18" s="168"/>
      <c r="J18" s="168"/>
      <c r="K18" s="225"/>
    </row>
    <row r="19" spans="1:11" ht="17.100000000000001" customHeight="1" x14ac:dyDescent="0.25">
      <c r="A19" s="15"/>
      <c r="B19" s="224"/>
      <c r="C19" s="168"/>
      <c r="D19" s="168"/>
      <c r="E19" s="168"/>
      <c r="F19" s="168"/>
      <c r="G19" s="168"/>
      <c r="H19" s="168"/>
      <c r="I19" s="168"/>
      <c r="J19" s="168"/>
      <c r="K19" s="225"/>
    </row>
    <row r="20" spans="1:11" ht="17.100000000000001" customHeight="1" x14ac:dyDescent="0.25">
      <c r="A20" s="15"/>
      <c r="B20" s="224"/>
      <c r="C20" s="168"/>
      <c r="D20" s="168"/>
      <c r="E20" s="168"/>
      <c r="F20" s="168"/>
      <c r="G20" s="168"/>
      <c r="H20" s="168"/>
      <c r="I20" s="168"/>
      <c r="J20" s="168"/>
      <c r="K20" s="225"/>
    </row>
    <row r="21" spans="1:11" ht="17.100000000000001" customHeight="1" x14ac:dyDescent="0.25">
      <c r="A21" s="15"/>
      <c r="B21" s="224"/>
      <c r="C21" s="168"/>
      <c r="D21" s="168"/>
      <c r="E21" s="168"/>
      <c r="F21" s="168"/>
      <c r="G21" s="168"/>
      <c r="H21" s="168"/>
      <c r="I21" s="168"/>
      <c r="J21" s="168"/>
      <c r="K21" s="225"/>
    </row>
    <row r="22" spans="1:11" x14ac:dyDescent="0.25">
      <c r="A22" s="15"/>
      <c r="B22" s="224"/>
      <c r="C22" s="168"/>
      <c r="D22" s="168"/>
      <c r="E22" s="168"/>
      <c r="F22" s="168"/>
      <c r="G22" s="168"/>
      <c r="H22" s="168"/>
      <c r="I22" s="168"/>
      <c r="J22" s="168"/>
      <c r="K22" s="225"/>
    </row>
    <row r="23" spans="1:11" x14ac:dyDescent="0.25">
      <c r="A23" s="15"/>
      <c r="B23" s="224"/>
      <c r="C23" s="168"/>
      <c r="D23" s="168"/>
      <c r="E23" s="168"/>
      <c r="F23" s="168"/>
      <c r="G23" s="168"/>
      <c r="H23" s="168"/>
      <c r="I23" s="168"/>
      <c r="J23" s="168"/>
      <c r="K23" s="225"/>
    </row>
    <row r="24" spans="1:11" x14ac:dyDescent="0.25">
      <c r="A24" s="15"/>
      <c r="B24" s="224"/>
      <c r="C24" s="168"/>
      <c r="D24" s="168"/>
      <c r="E24" s="168"/>
      <c r="F24" s="168"/>
      <c r="G24" s="168"/>
      <c r="H24" s="168"/>
      <c r="I24" s="168"/>
      <c r="J24" s="168"/>
      <c r="K24" s="225"/>
    </row>
    <row r="25" spans="1:11" x14ac:dyDescent="0.25">
      <c r="A25" s="15"/>
      <c r="B25" s="224"/>
      <c r="C25" s="168"/>
      <c r="D25" s="168"/>
      <c r="E25" s="168"/>
      <c r="F25" s="168"/>
      <c r="G25" s="168"/>
      <c r="H25" s="168"/>
      <c r="I25" s="168"/>
      <c r="J25" s="168"/>
      <c r="K25" s="225"/>
    </row>
    <row r="26" spans="1:11" x14ac:dyDescent="0.25">
      <c r="A26" s="15"/>
      <c r="B26" s="224"/>
      <c r="C26" s="168"/>
      <c r="D26" s="168"/>
      <c r="E26" s="168"/>
      <c r="F26" s="168"/>
      <c r="G26" s="168"/>
      <c r="H26" s="168"/>
      <c r="I26" s="168"/>
      <c r="J26" s="168"/>
      <c r="K26" s="225"/>
    </row>
    <row r="27" spans="1:11" x14ac:dyDescent="0.25">
      <c r="A27" s="15"/>
      <c r="B27" s="224"/>
      <c r="C27" s="168"/>
      <c r="D27" s="168"/>
      <c r="E27" s="168"/>
      <c r="F27" s="168"/>
      <c r="G27" s="168"/>
      <c r="H27" s="168"/>
      <c r="I27" s="168"/>
      <c r="J27" s="168"/>
      <c r="K27" s="225"/>
    </row>
    <row r="28" spans="1:11" x14ac:dyDescent="0.25">
      <c r="A28" s="15"/>
      <c r="B28" s="224"/>
      <c r="C28" s="168"/>
      <c r="D28" s="168"/>
      <c r="E28" s="168"/>
      <c r="F28" s="168"/>
      <c r="G28" s="168"/>
      <c r="H28" s="168"/>
      <c r="I28" s="168"/>
      <c r="J28" s="168"/>
      <c r="K28" s="225"/>
    </row>
    <row r="29" spans="1:11" x14ac:dyDescent="0.25">
      <c r="A29" s="15"/>
      <c r="B29" s="224"/>
      <c r="C29" s="168"/>
      <c r="D29" s="168"/>
      <c r="E29" s="168"/>
      <c r="F29" s="168"/>
      <c r="G29" s="168"/>
      <c r="H29" s="168"/>
      <c r="I29" s="168"/>
      <c r="J29" s="168"/>
      <c r="K29" s="225"/>
    </row>
    <row r="30" spans="1:11" x14ac:dyDescent="0.25">
      <c r="A30" s="15"/>
      <c r="B30" s="224"/>
      <c r="C30" s="168"/>
      <c r="D30" s="168"/>
      <c r="E30" s="168"/>
      <c r="F30" s="168"/>
      <c r="G30" s="168"/>
      <c r="H30" s="168"/>
      <c r="I30" s="168"/>
      <c r="J30" s="168"/>
      <c r="K30" s="225"/>
    </row>
    <row r="31" spans="1:11" x14ac:dyDescent="0.25">
      <c r="A31" s="15"/>
      <c r="B31" s="224"/>
      <c r="C31" s="168"/>
      <c r="D31" s="168"/>
      <c r="E31" s="168"/>
      <c r="F31" s="168"/>
      <c r="G31" s="168"/>
      <c r="H31" s="168"/>
      <c r="I31" s="168"/>
      <c r="J31" s="168"/>
      <c r="K31" s="225"/>
    </row>
    <row r="32" spans="1:11" x14ac:dyDescent="0.25">
      <c r="A32" s="15"/>
      <c r="B32" s="224"/>
      <c r="C32" s="168"/>
      <c r="D32" s="168"/>
      <c r="E32" s="168"/>
      <c r="F32" s="168"/>
      <c r="G32" s="168"/>
      <c r="H32" s="168"/>
      <c r="I32" s="168"/>
      <c r="J32" s="168"/>
      <c r="K32" s="225"/>
    </row>
    <row r="33" spans="1:11" x14ac:dyDescent="0.25">
      <c r="A33" s="15"/>
      <c r="B33" s="224"/>
      <c r="C33" s="168"/>
      <c r="D33" s="168"/>
      <c r="E33" s="168"/>
      <c r="F33" s="168"/>
      <c r="G33" s="168"/>
      <c r="H33" s="168"/>
      <c r="I33" s="168"/>
      <c r="J33" s="168"/>
      <c r="K33" s="225"/>
    </row>
    <row r="34" spans="1:11" x14ac:dyDescent="0.25">
      <c r="A34" s="15"/>
      <c r="B34" s="224"/>
      <c r="C34" s="168"/>
      <c r="D34" s="168"/>
      <c r="E34" s="168"/>
      <c r="F34" s="168"/>
      <c r="G34" s="168"/>
      <c r="H34" s="168"/>
      <c r="I34" s="168"/>
      <c r="J34" s="168"/>
      <c r="K34" s="225"/>
    </row>
    <row r="35" spans="1:11" x14ac:dyDescent="0.25">
      <c r="A35" s="15"/>
      <c r="B35" s="224"/>
      <c r="C35" s="168"/>
      <c r="D35" s="168"/>
      <c r="E35" s="168"/>
      <c r="F35" s="168"/>
      <c r="G35" s="168"/>
      <c r="H35" s="168"/>
      <c r="I35" s="168"/>
      <c r="J35" s="168"/>
      <c r="K35" s="225"/>
    </row>
    <row r="36" spans="1:11" x14ac:dyDescent="0.25">
      <c r="A36" s="15"/>
      <c r="B36" s="224"/>
      <c r="C36" s="168"/>
      <c r="D36" s="168"/>
      <c r="E36" s="168"/>
      <c r="F36" s="168"/>
      <c r="G36" s="168"/>
      <c r="H36" s="168"/>
      <c r="I36" s="168"/>
      <c r="J36" s="168"/>
      <c r="K36" s="225"/>
    </row>
    <row r="37" spans="1:11" x14ac:dyDescent="0.25">
      <c r="A37" s="15"/>
      <c r="B37" s="224"/>
      <c r="C37" s="168"/>
      <c r="D37" s="168"/>
      <c r="E37" s="168"/>
      <c r="F37" s="168"/>
      <c r="G37" s="168"/>
      <c r="H37" s="168"/>
      <c r="I37" s="168"/>
      <c r="J37" s="168"/>
      <c r="K37" s="225"/>
    </row>
    <row r="38" spans="1:11" x14ac:dyDescent="0.25">
      <c r="A38" s="15"/>
      <c r="B38" s="224"/>
      <c r="C38" s="168"/>
      <c r="D38" s="168"/>
      <c r="E38" s="168"/>
      <c r="F38" s="168"/>
      <c r="G38" s="168"/>
      <c r="H38" s="168"/>
      <c r="I38" s="168"/>
      <c r="J38" s="168"/>
      <c r="K38" s="225"/>
    </row>
    <row r="39" spans="1:11" x14ac:dyDescent="0.25">
      <c r="A39" s="15"/>
      <c r="B39" s="224"/>
      <c r="C39" s="168"/>
      <c r="D39" s="168"/>
      <c r="E39" s="168"/>
      <c r="F39" s="168"/>
      <c r="G39" s="168"/>
      <c r="H39" s="168"/>
      <c r="I39" s="168"/>
      <c r="J39" s="168"/>
      <c r="K39" s="225"/>
    </row>
    <row r="40" spans="1:11" x14ac:dyDescent="0.25">
      <c r="A40" s="15"/>
      <c r="B40" s="226"/>
      <c r="C40" s="227"/>
      <c r="D40" s="227"/>
      <c r="E40" s="227"/>
      <c r="F40" s="227"/>
      <c r="G40" s="227"/>
      <c r="H40" s="227"/>
      <c r="I40" s="227"/>
      <c r="J40" s="227"/>
      <c r="K40" s="228"/>
    </row>
    <row r="41" spans="1:11" x14ac:dyDescent="0.25">
      <c r="A41" s="15"/>
      <c r="B41" s="15"/>
      <c r="C41" s="15"/>
      <c r="D41" s="15"/>
      <c r="E41" s="15"/>
      <c r="F41" s="15"/>
      <c r="G41" s="15"/>
      <c r="H41" s="15"/>
      <c r="I41" s="15"/>
      <c r="J41" s="15"/>
      <c r="K41" s="15"/>
    </row>
    <row r="42" spans="1:11" x14ac:dyDescent="0.25">
      <c r="A42" s="15"/>
      <c r="B42" s="15"/>
      <c r="C42" s="15"/>
      <c r="D42" s="15"/>
      <c r="E42" s="15"/>
      <c r="F42" s="15"/>
      <c r="G42" s="15"/>
      <c r="H42" s="15"/>
      <c r="I42" s="15"/>
      <c r="J42" s="15"/>
      <c r="K42" s="15"/>
    </row>
    <row r="43" spans="1:11" x14ac:dyDescent="0.25">
      <c r="A43" s="15"/>
      <c r="B43" s="15"/>
      <c r="C43" s="15"/>
      <c r="D43" s="15"/>
      <c r="E43" s="15"/>
      <c r="F43" s="15"/>
      <c r="G43" s="15"/>
      <c r="H43" s="15"/>
      <c r="I43" s="15"/>
      <c r="J43" s="15"/>
      <c r="K43" s="15"/>
    </row>
    <row r="44" spans="1:11" x14ac:dyDescent="0.25">
      <c r="A44" s="15"/>
      <c r="B44" s="15"/>
      <c r="C44" s="15"/>
      <c r="D44" s="15"/>
      <c r="E44" s="15"/>
      <c r="F44" s="15"/>
      <c r="G44" s="15"/>
      <c r="H44" s="15"/>
      <c r="I44" s="15"/>
      <c r="J44" s="15"/>
      <c r="K44" s="15"/>
    </row>
    <row r="45" spans="1:11" x14ac:dyDescent="0.25">
      <c r="A45" s="15"/>
      <c r="B45" s="15"/>
      <c r="C45" s="15"/>
      <c r="D45" s="15"/>
      <c r="E45" s="15"/>
      <c r="F45" s="15"/>
      <c r="G45" s="15"/>
      <c r="H45" s="15"/>
      <c r="I45" s="15"/>
      <c r="J45" s="15"/>
      <c r="K45" s="15"/>
    </row>
    <row r="46" spans="1:11" x14ac:dyDescent="0.25">
      <c r="A46" s="15"/>
      <c r="B46" s="15"/>
      <c r="C46" s="15"/>
      <c r="D46" s="15"/>
      <c r="E46" s="15"/>
      <c r="F46" s="15"/>
      <c r="G46" s="15"/>
      <c r="H46" s="15"/>
      <c r="I46" s="15"/>
      <c r="J46" s="15"/>
      <c r="K46" s="15"/>
    </row>
    <row r="47" spans="1:11" x14ac:dyDescent="0.25">
      <c r="A47" s="15"/>
      <c r="B47" s="15"/>
      <c r="C47" s="15"/>
      <c r="D47" s="15"/>
      <c r="E47" s="15"/>
      <c r="F47" s="15"/>
      <c r="G47" s="15"/>
      <c r="H47" s="15"/>
      <c r="I47" s="15"/>
      <c r="J47" s="15"/>
      <c r="K47" s="15"/>
    </row>
    <row r="48" spans="1:11" x14ac:dyDescent="0.25">
      <c r="A48" s="15"/>
      <c r="B48" s="15"/>
      <c r="C48" s="15"/>
      <c r="D48" s="15"/>
      <c r="E48" s="15"/>
      <c r="F48" s="15"/>
      <c r="G48" s="15"/>
      <c r="H48" s="15"/>
      <c r="I48" s="15"/>
      <c r="J48" s="15"/>
      <c r="K48" s="15"/>
    </row>
    <row r="49" spans="1:11" x14ac:dyDescent="0.25">
      <c r="A49" s="15"/>
      <c r="B49" s="15"/>
      <c r="C49" s="15"/>
      <c r="D49" s="15"/>
      <c r="E49" s="15"/>
      <c r="F49" s="15"/>
      <c r="G49" s="15"/>
      <c r="H49" s="15"/>
      <c r="I49" s="15"/>
      <c r="J49" s="15"/>
      <c r="K49" s="15"/>
    </row>
    <row r="50" spans="1:11" x14ac:dyDescent="0.25">
      <c r="A50" s="15"/>
      <c r="B50" s="15"/>
      <c r="C50" s="15"/>
      <c r="D50" s="15"/>
      <c r="E50" s="15"/>
      <c r="F50" s="15"/>
      <c r="G50" s="15"/>
      <c r="H50" s="15"/>
      <c r="I50" s="15"/>
      <c r="J50" s="15"/>
      <c r="K50" s="15"/>
    </row>
    <row r="51" spans="1:11" ht="15.6" customHeight="1" x14ac:dyDescent="0.25">
      <c r="A51" s="15"/>
      <c r="B51" s="15"/>
      <c r="C51" s="15"/>
      <c r="D51" s="15"/>
      <c r="E51" s="15"/>
      <c r="F51" s="15"/>
      <c r="G51" s="15"/>
      <c r="H51" s="15"/>
      <c r="I51" s="15"/>
      <c r="J51" s="15"/>
      <c r="K51" s="15"/>
    </row>
    <row r="52" spans="1:11" x14ac:dyDescent="0.25">
      <c r="A52" s="15"/>
      <c r="B52" s="15"/>
      <c r="C52" s="15"/>
      <c r="D52" s="15"/>
      <c r="E52" s="15"/>
      <c r="F52" s="15"/>
      <c r="G52" s="15"/>
      <c r="H52" s="15"/>
      <c r="I52" s="15"/>
      <c r="J52" s="15"/>
      <c r="K52" s="15"/>
    </row>
  </sheetData>
  <sheetProtection sheet="1" objects="1" scenarios="1" formatColumns="0" formatRows="0"/>
  <mergeCells count="3">
    <mergeCell ref="B6:K40"/>
    <mergeCell ref="B4:K5"/>
    <mergeCell ref="B2:K2"/>
  </mergeCells>
  <pageMargins left="0.25" right="0.25" top="0.75" bottom="0.75" header="0.3" footer="0.3"/>
  <pageSetup paperSize="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3" tint="0.499984740745262"/>
  </sheetPr>
  <dimension ref="A1:P35"/>
  <sheetViews>
    <sheetView showGridLines="0" view="pageBreakPreview" zoomScaleNormal="113" zoomScaleSheetLayoutView="100" workbookViewId="0">
      <selection activeCell="R7" sqref="A1:XFD1048576"/>
    </sheetView>
  </sheetViews>
  <sheetFormatPr defaultColWidth="8.85546875" defaultRowHeight="15" x14ac:dyDescent="0.25"/>
  <cols>
    <col min="1" max="1" width="1.140625" customWidth="1"/>
    <col min="3" max="3" width="22.5703125" customWidth="1"/>
    <col min="8" max="8" width="25.140625" customWidth="1"/>
  </cols>
  <sheetData>
    <row r="1" spans="1:16" ht="19.5" customHeight="1" x14ac:dyDescent="0.25">
      <c r="A1" s="15"/>
      <c r="B1" s="15"/>
      <c r="C1" s="15"/>
      <c r="D1" s="15"/>
      <c r="E1" s="15"/>
      <c r="F1" s="15"/>
      <c r="G1" s="15"/>
      <c r="H1" s="15"/>
      <c r="I1" s="15"/>
      <c r="J1" s="15"/>
      <c r="K1" s="15"/>
      <c r="L1" s="15"/>
      <c r="M1" s="15"/>
      <c r="N1" s="15"/>
      <c r="O1" s="15"/>
      <c r="P1" s="15"/>
    </row>
    <row r="2" spans="1:16" ht="17.100000000000001" customHeight="1" x14ac:dyDescent="0.25">
      <c r="A2" s="15"/>
      <c r="B2" s="307" t="s">
        <v>832</v>
      </c>
      <c r="C2" s="94"/>
      <c r="D2" s="94"/>
      <c r="E2" s="94"/>
      <c r="F2" s="94"/>
      <c r="G2" s="94"/>
      <c r="H2" s="94"/>
      <c r="I2" s="94"/>
      <c r="J2" s="94"/>
      <c r="K2" s="94"/>
      <c r="L2" s="94"/>
      <c r="M2" s="94"/>
      <c r="N2" s="94"/>
      <c r="O2" s="94"/>
      <c r="P2" s="94"/>
    </row>
    <row r="3" spans="1:16" ht="17.100000000000001" customHeight="1" x14ac:dyDescent="0.25">
      <c r="A3" s="15"/>
      <c r="B3" s="377"/>
      <c r="C3" s="94"/>
      <c r="D3" s="94"/>
      <c r="E3" s="94"/>
      <c r="F3" s="94"/>
      <c r="G3" s="94"/>
      <c r="H3" s="94"/>
      <c r="I3" s="94"/>
      <c r="J3" s="94"/>
      <c r="K3" s="94"/>
      <c r="L3" s="94"/>
      <c r="M3" s="94"/>
      <c r="N3" s="94"/>
      <c r="O3" s="94"/>
      <c r="P3" s="94"/>
    </row>
    <row r="4" spans="1:16" ht="14.45" customHeight="1" x14ac:dyDescent="0.25">
      <c r="A4" s="15"/>
      <c r="B4" s="378" t="s">
        <v>833</v>
      </c>
      <c r="C4" s="380"/>
      <c r="D4" s="378" t="s">
        <v>834</v>
      </c>
      <c r="E4" s="379"/>
      <c r="F4" s="379"/>
      <c r="G4" s="379"/>
      <c r="H4" s="380"/>
      <c r="I4" s="378" t="s">
        <v>835</v>
      </c>
      <c r="J4" s="380"/>
      <c r="K4" s="378" t="s">
        <v>836</v>
      </c>
      <c r="L4" s="379"/>
      <c r="M4" s="380"/>
      <c r="N4" s="378" t="s">
        <v>837</v>
      </c>
      <c r="O4" s="379"/>
      <c r="P4" s="380"/>
    </row>
    <row r="5" spans="1:16" ht="51.75" customHeight="1" x14ac:dyDescent="0.25">
      <c r="A5" s="15"/>
      <c r="B5" s="381"/>
      <c r="C5" s="383"/>
      <c r="D5" s="381"/>
      <c r="E5" s="382"/>
      <c r="F5" s="382"/>
      <c r="G5" s="382"/>
      <c r="H5" s="383"/>
      <c r="I5" s="381"/>
      <c r="J5" s="383"/>
      <c r="K5" s="381"/>
      <c r="L5" s="382"/>
      <c r="M5" s="383"/>
      <c r="N5" s="381"/>
      <c r="O5" s="382"/>
      <c r="P5" s="383"/>
    </row>
    <row r="6" spans="1:16" ht="17.100000000000001" customHeight="1" x14ac:dyDescent="0.25">
      <c r="A6" s="15"/>
      <c r="B6" s="97" t="s">
        <v>906</v>
      </c>
      <c r="C6" s="309"/>
      <c r="D6" s="97" t="s">
        <v>24</v>
      </c>
      <c r="E6" s="308"/>
      <c r="F6" s="308"/>
      <c r="G6" s="308"/>
      <c r="H6" s="309"/>
      <c r="I6" s="97" t="s">
        <v>838</v>
      </c>
      <c r="J6" s="309"/>
      <c r="K6" s="376">
        <v>467128</v>
      </c>
      <c r="L6" s="308"/>
      <c r="M6" s="309"/>
      <c r="N6" s="376">
        <v>103494</v>
      </c>
      <c r="O6" s="308"/>
      <c r="P6" s="309"/>
    </row>
    <row r="7" spans="1:16" ht="17.100000000000001" customHeight="1" x14ac:dyDescent="0.25">
      <c r="A7" s="15"/>
      <c r="B7" s="97" t="s">
        <v>906</v>
      </c>
      <c r="C7" s="309"/>
      <c r="D7" s="97" t="s">
        <v>839</v>
      </c>
      <c r="E7" s="308"/>
      <c r="F7" s="308"/>
      <c r="G7" s="308"/>
      <c r="H7" s="309"/>
      <c r="I7" s="97" t="s">
        <v>907</v>
      </c>
      <c r="J7" s="309"/>
      <c r="K7" s="376">
        <v>3085602</v>
      </c>
      <c r="L7" s="308"/>
      <c r="M7" s="309"/>
      <c r="N7" s="376"/>
      <c r="O7" s="308"/>
      <c r="P7" s="309"/>
    </row>
    <row r="8" spans="1:16" ht="17.100000000000001" customHeight="1" x14ac:dyDescent="0.25">
      <c r="A8" s="15"/>
      <c r="B8" s="97" t="s">
        <v>906</v>
      </c>
      <c r="C8" s="309"/>
      <c r="D8" s="97" t="s">
        <v>839</v>
      </c>
      <c r="E8" s="308"/>
      <c r="F8" s="308"/>
      <c r="G8" s="308"/>
      <c r="H8" s="309"/>
      <c r="I8" s="97" t="s">
        <v>838</v>
      </c>
      <c r="J8" s="309"/>
      <c r="K8" s="376">
        <v>162924</v>
      </c>
      <c r="L8" s="308"/>
      <c r="M8" s="309"/>
      <c r="N8" s="376">
        <v>451795.98</v>
      </c>
      <c r="O8" s="308"/>
      <c r="P8" s="309"/>
    </row>
    <row r="9" spans="1:16" ht="17.100000000000001" customHeight="1" x14ac:dyDescent="0.25">
      <c r="A9" s="15"/>
      <c r="B9" s="97" t="s">
        <v>906</v>
      </c>
      <c r="C9" s="309"/>
      <c r="D9" s="97" t="s">
        <v>840</v>
      </c>
      <c r="E9" s="308"/>
      <c r="F9" s="308"/>
      <c r="G9" s="308"/>
      <c r="H9" s="309"/>
      <c r="I9" s="97" t="s">
        <v>907</v>
      </c>
      <c r="J9" s="309"/>
      <c r="K9" s="376">
        <v>6801406</v>
      </c>
      <c r="L9" s="308"/>
      <c r="M9" s="309"/>
      <c r="N9" s="376"/>
      <c r="O9" s="308"/>
      <c r="P9" s="309"/>
    </row>
    <row r="10" spans="1:16" ht="17.100000000000001" customHeight="1" x14ac:dyDescent="0.25">
      <c r="A10" s="15"/>
      <c r="B10" s="97" t="s">
        <v>906</v>
      </c>
      <c r="C10" s="309"/>
      <c r="D10" s="97" t="s">
        <v>765</v>
      </c>
      <c r="E10" s="308"/>
      <c r="F10" s="308"/>
      <c r="G10" s="308"/>
      <c r="H10" s="309"/>
      <c r="I10" s="97" t="s">
        <v>907</v>
      </c>
      <c r="J10" s="309"/>
      <c r="K10" s="376">
        <v>13972768</v>
      </c>
      <c r="L10" s="308"/>
      <c r="M10" s="309"/>
      <c r="N10" s="376">
        <v>12000072.25</v>
      </c>
      <c r="O10" s="308"/>
      <c r="P10" s="309"/>
    </row>
    <row r="11" spans="1:16" ht="17.100000000000001" customHeight="1" x14ac:dyDescent="0.25">
      <c r="A11" s="15"/>
      <c r="B11" s="97" t="s">
        <v>906</v>
      </c>
      <c r="C11" s="309"/>
      <c r="D11" s="97" t="s">
        <v>769</v>
      </c>
      <c r="E11" s="308"/>
      <c r="F11" s="308"/>
      <c r="G11" s="308"/>
      <c r="H11" s="309"/>
      <c r="I11" s="97" t="s">
        <v>907</v>
      </c>
      <c r="J11" s="309"/>
      <c r="K11" s="376">
        <v>8343302</v>
      </c>
      <c r="L11" s="308"/>
      <c r="M11" s="309"/>
      <c r="N11" s="376">
        <v>8343302</v>
      </c>
      <c r="O11" s="308"/>
      <c r="P11" s="309"/>
    </row>
    <row r="12" spans="1:16" ht="17.100000000000001" customHeight="1" x14ac:dyDescent="0.25">
      <c r="A12" s="15"/>
      <c r="B12" s="97" t="s">
        <v>906</v>
      </c>
      <c r="C12" s="309"/>
      <c r="D12" s="97" t="s">
        <v>771</v>
      </c>
      <c r="E12" s="308"/>
      <c r="F12" s="308"/>
      <c r="G12" s="308"/>
      <c r="H12" s="309"/>
      <c r="I12" s="97" t="s">
        <v>907</v>
      </c>
      <c r="J12" s="309"/>
      <c r="K12" s="376">
        <v>3870974</v>
      </c>
      <c r="L12" s="308"/>
      <c r="M12" s="309"/>
      <c r="N12" s="376">
        <v>354544.84</v>
      </c>
      <c r="O12" s="308"/>
      <c r="P12" s="309"/>
    </row>
    <row r="13" spans="1:16" ht="17.100000000000001" customHeight="1" x14ac:dyDescent="0.25">
      <c r="A13" s="15"/>
      <c r="B13" s="97" t="s">
        <v>906</v>
      </c>
      <c r="C13" s="309"/>
      <c r="D13" s="97" t="s">
        <v>773</v>
      </c>
      <c r="E13" s="308"/>
      <c r="F13" s="308"/>
      <c r="G13" s="308"/>
      <c r="H13" s="309"/>
      <c r="I13" s="97" t="s">
        <v>907</v>
      </c>
      <c r="J13" s="309"/>
      <c r="K13" s="376">
        <v>18750713</v>
      </c>
      <c r="L13" s="308"/>
      <c r="M13" s="309"/>
      <c r="N13" s="376">
        <v>8647452</v>
      </c>
      <c r="O13" s="308"/>
      <c r="P13" s="309"/>
    </row>
    <row r="14" spans="1:16" ht="17.100000000000001" customHeight="1" x14ac:dyDescent="0.25">
      <c r="A14" s="15"/>
      <c r="B14" s="97" t="s">
        <v>841</v>
      </c>
      <c r="C14" s="309"/>
      <c r="D14" s="97" t="s">
        <v>842</v>
      </c>
      <c r="E14" s="308"/>
      <c r="F14" s="308"/>
      <c r="G14" s="308"/>
      <c r="H14" s="309"/>
      <c r="I14" s="97" t="s">
        <v>907</v>
      </c>
      <c r="J14" s="309"/>
      <c r="K14" s="376">
        <v>50000</v>
      </c>
      <c r="L14" s="308"/>
      <c r="M14" s="309"/>
      <c r="N14" s="376"/>
      <c r="O14" s="308"/>
      <c r="P14" s="309"/>
    </row>
    <row r="15" spans="1:16" ht="32.25" customHeight="1" x14ac:dyDescent="0.25">
      <c r="A15" s="15"/>
      <c r="B15" s="97" t="s">
        <v>844</v>
      </c>
      <c r="C15" s="309"/>
      <c r="D15" s="109" t="s">
        <v>845</v>
      </c>
      <c r="E15" s="308"/>
      <c r="F15" s="308"/>
      <c r="G15" s="308"/>
      <c r="H15" s="308"/>
      <c r="I15" s="97" t="s">
        <v>838</v>
      </c>
      <c r="J15" s="309"/>
      <c r="K15" s="388">
        <v>32041</v>
      </c>
      <c r="L15" s="308"/>
      <c r="M15" s="308"/>
      <c r="N15" s="376"/>
      <c r="O15" s="308"/>
      <c r="P15" s="309"/>
    </row>
    <row r="16" spans="1:16" ht="17.100000000000001" customHeight="1" x14ac:dyDescent="0.25">
      <c r="A16" s="15"/>
      <c r="B16" s="97" t="s">
        <v>841</v>
      </c>
      <c r="C16" s="309"/>
      <c r="D16" s="109" t="s">
        <v>846</v>
      </c>
      <c r="E16" s="308"/>
      <c r="F16" s="308"/>
      <c r="G16" s="308"/>
      <c r="H16" s="308"/>
      <c r="I16" s="97" t="s">
        <v>838</v>
      </c>
      <c r="J16" s="309"/>
      <c r="K16" s="388">
        <v>921053</v>
      </c>
      <c r="L16" s="308"/>
      <c r="M16" s="308"/>
      <c r="N16" s="376">
        <v>0</v>
      </c>
      <c r="O16" s="308"/>
      <c r="P16" s="309"/>
    </row>
    <row r="17" spans="1:16" ht="17.100000000000001" customHeight="1" x14ac:dyDescent="0.25">
      <c r="A17" s="15"/>
      <c r="B17" s="97" t="s">
        <v>841</v>
      </c>
      <c r="C17" s="309"/>
      <c r="D17" s="97" t="s">
        <v>847</v>
      </c>
      <c r="E17" s="308"/>
      <c r="F17" s="308"/>
      <c r="G17" s="308"/>
      <c r="H17" s="309"/>
      <c r="I17" s="97" t="s">
        <v>838</v>
      </c>
      <c r="J17" s="309"/>
      <c r="K17" s="376">
        <v>250000</v>
      </c>
      <c r="L17" s="308"/>
      <c r="M17" s="309"/>
      <c r="N17" s="376">
        <v>0</v>
      </c>
      <c r="O17" s="308"/>
      <c r="P17" s="309"/>
    </row>
    <row r="18" spans="1:16" ht="17.100000000000001" customHeight="1" x14ac:dyDescent="0.25">
      <c r="A18" s="15"/>
      <c r="B18" s="97" t="s">
        <v>848</v>
      </c>
      <c r="C18" s="309"/>
      <c r="D18" s="97" t="s">
        <v>849</v>
      </c>
      <c r="E18" s="308"/>
      <c r="F18" s="308"/>
      <c r="G18" s="308"/>
      <c r="H18" s="309"/>
      <c r="I18" s="97" t="s">
        <v>838</v>
      </c>
      <c r="J18" s="309"/>
      <c r="K18" s="376">
        <v>39250</v>
      </c>
      <c r="L18" s="308"/>
      <c r="M18" s="309"/>
      <c r="N18" s="376">
        <v>5925</v>
      </c>
      <c r="O18" s="308"/>
      <c r="P18" s="309"/>
    </row>
    <row r="19" spans="1:16" ht="17.100000000000001" customHeight="1" x14ac:dyDescent="0.25">
      <c r="A19" s="15"/>
      <c r="B19" s="214" t="s">
        <v>843</v>
      </c>
      <c r="C19" s="391"/>
      <c r="D19" s="214" t="s">
        <v>788</v>
      </c>
      <c r="E19" s="392"/>
      <c r="F19" s="392"/>
      <c r="G19" s="392"/>
      <c r="H19" s="391"/>
      <c r="I19" s="214" t="s">
        <v>850</v>
      </c>
      <c r="J19" s="391"/>
      <c r="K19" s="393">
        <v>436360</v>
      </c>
      <c r="L19" s="394"/>
      <c r="M19" s="395"/>
      <c r="N19" s="370">
        <v>90972</v>
      </c>
      <c r="O19" s="371"/>
      <c r="P19" s="372"/>
    </row>
    <row r="20" spans="1:16" ht="17.100000000000001" customHeight="1" x14ac:dyDescent="0.25">
      <c r="A20" s="15"/>
      <c r="B20" s="214" t="s">
        <v>844</v>
      </c>
      <c r="C20" s="391"/>
      <c r="D20" s="373" t="s">
        <v>908</v>
      </c>
      <c r="E20" s="374"/>
      <c r="F20" s="374"/>
      <c r="G20" s="374"/>
      <c r="H20" s="375"/>
      <c r="I20" s="90" t="s">
        <v>850</v>
      </c>
      <c r="J20" s="91"/>
      <c r="K20" s="364">
        <v>125000</v>
      </c>
      <c r="L20" s="365"/>
      <c r="M20" s="366"/>
      <c r="N20" s="367"/>
      <c r="O20" s="368"/>
      <c r="P20" s="369"/>
    </row>
    <row r="21" spans="1:16" ht="17.100000000000001" customHeight="1" x14ac:dyDescent="0.25">
      <c r="A21" s="15"/>
      <c r="B21" s="214" t="s">
        <v>844</v>
      </c>
      <c r="C21" s="391"/>
      <c r="D21" s="373" t="s">
        <v>908</v>
      </c>
      <c r="E21" s="374"/>
      <c r="F21" s="374"/>
      <c r="G21" s="374"/>
      <c r="H21" s="375"/>
      <c r="I21" s="90" t="s">
        <v>907</v>
      </c>
      <c r="J21" s="91"/>
      <c r="K21" s="364">
        <v>375000</v>
      </c>
      <c r="L21" s="365"/>
      <c r="M21" s="366"/>
      <c r="N21" s="367"/>
      <c r="O21" s="368"/>
      <c r="P21" s="369"/>
    </row>
    <row r="22" spans="1:16" ht="17.100000000000001" customHeight="1" x14ac:dyDescent="0.25">
      <c r="A22" s="15"/>
      <c r="B22" s="214" t="s">
        <v>841</v>
      </c>
      <c r="C22" s="391"/>
      <c r="D22" s="373" t="s">
        <v>909</v>
      </c>
      <c r="E22" s="374"/>
      <c r="F22" s="374"/>
      <c r="G22" s="374"/>
      <c r="H22" s="375"/>
      <c r="I22" s="90" t="s">
        <v>907</v>
      </c>
      <c r="J22" s="91"/>
      <c r="K22" s="364">
        <v>50000</v>
      </c>
      <c r="L22" s="365"/>
      <c r="M22" s="366"/>
      <c r="N22" s="367"/>
      <c r="O22" s="368"/>
      <c r="P22" s="369"/>
    </row>
    <row r="23" spans="1:16" ht="17.100000000000001" customHeight="1" x14ac:dyDescent="0.25">
      <c r="A23" s="15"/>
      <c r="B23" s="97" t="s">
        <v>841</v>
      </c>
      <c r="C23" s="309"/>
      <c r="D23" s="373" t="s">
        <v>909</v>
      </c>
      <c r="E23" s="374"/>
      <c r="F23" s="374"/>
      <c r="G23" s="374"/>
      <c r="H23" s="375"/>
      <c r="I23" s="90" t="s">
        <v>850</v>
      </c>
      <c r="J23" s="91"/>
      <c r="K23" s="364">
        <v>50000</v>
      </c>
      <c r="L23" s="365"/>
      <c r="M23" s="366"/>
      <c r="N23" s="367"/>
      <c r="O23" s="368"/>
      <c r="P23" s="369"/>
    </row>
    <row r="24" spans="1:16" ht="17.100000000000001" customHeight="1" x14ac:dyDescent="0.25">
      <c r="A24" s="15"/>
      <c r="B24" s="90" t="s">
        <v>843</v>
      </c>
      <c r="C24" s="91"/>
      <c r="D24" s="90" t="s">
        <v>910</v>
      </c>
      <c r="E24" s="92"/>
      <c r="F24" s="92"/>
      <c r="G24" s="92"/>
      <c r="H24" s="91"/>
      <c r="I24" s="90" t="s">
        <v>850</v>
      </c>
      <c r="J24" s="91"/>
      <c r="K24" s="364">
        <v>50000</v>
      </c>
      <c r="L24" s="365"/>
      <c r="M24" s="366"/>
      <c r="N24" s="370">
        <v>20414</v>
      </c>
      <c r="O24" s="371"/>
      <c r="P24" s="372"/>
    </row>
    <row r="25" spans="1:16" ht="17.100000000000001" customHeight="1" x14ac:dyDescent="0.25">
      <c r="A25" s="15"/>
      <c r="B25" s="390" t="s">
        <v>851</v>
      </c>
      <c r="C25" s="309"/>
      <c r="D25" s="97"/>
      <c r="E25" s="308"/>
      <c r="F25" s="308"/>
      <c r="G25" s="308"/>
      <c r="H25" s="309"/>
      <c r="I25" s="385" t="s">
        <v>851</v>
      </c>
      <c r="J25" s="309"/>
      <c r="K25" s="389">
        <f>SUM(K6:M24)</f>
        <v>57833521</v>
      </c>
      <c r="L25" s="308"/>
      <c r="M25" s="309"/>
      <c r="N25" s="389">
        <f>SUM(N6:P24)</f>
        <v>30017972.07</v>
      </c>
      <c r="O25" s="308"/>
      <c r="P25" s="309"/>
    </row>
    <row r="26" spans="1:16" ht="17.100000000000001" customHeight="1" x14ac:dyDescent="0.25">
      <c r="A26" s="15"/>
      <c r="B26" s="386"/>
      <c r="C26" s="310"/>
      <c r="D26" s="310"/>
      <c r="E26" s="310"/>
      <c r="F26" s="310"/>
      <c r="G26" s="310"/>
      <c r="H26" s="310"/>
      <c r="I26" s="310"/>
      <c r="J26" s="310"/>
      <c r="K26" s="310"/>
      <c r="L26" s="310"/>
      <c r="M26" s="310"/>
      <c r="N26" s="310"/>
      <c r="O26" s="310"/>
      <c r="P26" s="310"/>
    </row>
    <row r="27" spans="1:16" ht="17.100000000000001" customHeight="1" x14ac:dyDescent="0.25">
      <c r="A27" s="15"/>
      <c r="B27" s="320"/>
      <c r="C27" s="94"/>
      <c r="D27" s="94"/>
      <c r="E27" s="94"/>
      <c r="F27" s="94"/>
      <c r="G27" s="94"/>
      <c r="H27" s="94"/>
      <c r="I27" s="94"/>
      <c r="J27" s="94"/>
      <c r="K27" s="94"/>
      <c r="L27" s="94"/>
      <c r="M27" s="94"/>
      <c r="N27" s="94"/>
      <c r="O27" s="94"/>
      <c r="P27" s="94"/>
    </row>
    <row r="28" spans="1:16" ht="17.100000000000001" customHeight="1" x14ac:dyDescent="0.25">
      <c r="A28" s="15"/>
      <c r="B28" s="387" t="s">
        <v>852</v>
      </c>
      <c r="C28" s="94"/>
      <c r="D28" s="94"/>
      <c r="E28" s="94"/>
      <c r="F28" s="94"/>
      <c r="G28" s="94"/>
      <c r="H28" s="94"/>
      <c r="I28" s="94"/>
      <c r="J28" s="94"/>
      <c r="K28" s="94"/>
      <c r="L28" s="94"/>
      <c r="M28" s="94"/>
      <c r="N28" s="94"/>
      <c r="O28" s="94"/>
      <c r="P28" s="94"/>
    </row>
    <row r="29" spans="1:16" ht="17.100000000000001" customHeight="1" x14ac:dyDescent="0.25">
      <c r="A29" s="15"/>
      <c r="B29" s="384" t="s">
        <v>853</v>
      </c>
      <c r="C29" s="94"/>
      <c r="D29" s="94"/>
      <c r="E29" s="94"/>
      <c r="F29" s="94"/>
      <c r="G29" s="94"/>
      <c r="H29" s="94"/>
      <c r="I29" s="94"/>
      <c r="J29" s="94"/>
      <c r="K29" s="94"/>
      <c r="L29" s="94"/>
      <c r="M29" s="94"/>
      <c r="N29" s="94"/>
      <c r="O29" s="94"/>
      <c r="P29" s="94"/>
    </row>
    <row r="30" spans="1:16" ht="17.100000000000001" customHeight="1" x14ac:dyDescent="0.25">
      <c r="A30" s="15"/>
      <c r="B30" s="94"/>
      <c r="C30" s="94"/>
      <c r="D30" s="94"/>
      <c r="E30" s="94"/>
      <c r="F30" s="94"/>
      <c r="G30" s="94"/>
      <c r="H30" s="94"/>
      <c r="I30" s="94"/>
      <c r="J30" s="94"/>
      <c r="K30" s="94"/>
      <c r="L30" s="94"/>
      <c r="M30" s="94"/>
      <c r="N30" s="94"/>
      <c r="O30" s="94"/>
      <c r="P30" s="94"/>
    </row>
    <row r="31" spans="1:16" ht="17.100000000000001" customHeight="1" x14ac:dyDescent="0.25">
      <c r="A31" s="15"/>
      <c r="B31" s="94"/>
      <c r="C31" s="94"/>
      <c r="D31" s="94"/>
      <c r="E31" s="94"/>
      <c r="F31" s="94"/>
      <c r="G31" s="94"/>
      <c r="H31" s="94"/>
      <c r="I31" s="94"/>
      <c r="J31" s="94"/>
      <c r="K31" s="94"/>
      <c r="L31" s="94"/>
      <c r="M31" s="94"/>
      <c r="N31" s="94"/>
      <c r="O31" s="94"/>
      <c r="P31" s="94"/>
    </row>
    <row r="32" spans="1:16" ht="17.100000000000001" customHeight="1" x14ac:dyDescent="0.25"/>
    <row r="33" customFormat="1" ht="17.100000000000001" customHeight="1" x14ac:dyDescent="0.25"/>
    <row r="34" customFormat="1" ht="17.100000000000001" customHeight="1" x14ac:dyDescent="0.25"/>
    <row r="35" customFormat="1" ht="17.100000000000001" customHeight="1" x14ac:dyDescent="0.25"/>
  </sheetData>
  <sheetProtection sheet="1" objects="1" scenarios="1" formatColumns="0" formatRows="0"/>
  <mergeCells count="103">
    <mergeCell ref="D25:H25"/>
    <mergeCell ref="N17:P17"/>
    <mergeCell ref="B12:C12"/>
    <mergeCell ref="N25:P25"/>
    <mergeCell ref="I16:J16"/>
    <mergeCell ref="B25:C25"/>
    <mergeCell ref="K25:M25"/>
    <mergeCell ref="K17:M17"/>
    <mergeCell ref="I18:J18"/>
    <mergeCell ref="B18:C18"/>
    <mergeCell ref="D18:H18"/>
    <mergeCell ref="N16:P16"/>
    <mergeCell ref="D17:H17"/>
    <mergeCell ref="K18:M18"/>
    <mergeCell ref="I17:J17"/>
    <mergeCell ref="N18:P18"/>
    <mergeCell ref="B20:C20"/>
    <mergeCell ref="B21:C21"/>
    <mergeCell ref="B22:C22"/>
    <mergeCell ref="B23:C23"/>
    <mergeCell ref="D19:H19"/>
    <mergeCell ref="B19:C19"/>
    <mergeCell ref="I19:J19"/>
    <mergeCell ref="K19:M19"/>
    <mergeCell ref="B11:C11"/>
    <mergeCell ref="D10:H10"/>
    <mergeCell ref="D11:H11"/>
    <mergeCell ref="B14:C14"/>
    <mergeCell ref="B13:C13"/>
    <mergeCell ref="K10:M10"/>
    <mergeCell ref="K16:M16"/>
    <mergeCell ref="K15:M15"/>
    <mergeCell ref="D13:H13"/>
    <mergeCell ref="D16:H16"/>
    <mergeCell ref="I15:J15"/>
    <mergeCell ref="B29:P31"/>
    <mergeCell ref="D12:H12"/>
    <mergeCell ref="B6:C6"/>
    <mergeCell ref="B15:C15"/>
    <mergeCell ref="I10:J10"/>
    <mergeCell ref="I25:J25"/>
    <mergeCell ref="D14:H14"/>
    <mergeCell ref="N12:P12"/>
    <mergeCell ref="I9:J9"/>
    <mergeCell ref="B7:C7"/>
    <mergeCell ref="B26:P27"/>
    <mergeCell ref="N14:P14"/>
    <mergeCell ref="I11:J11"/>
    <mergeCell ref="B28:P28"/>
    <mergeCell ref="B17:C17"/>
    <mergeCell ref="D7:H7"/>
    <mergeCell ref="K8:M8"/>
    <mergeCell ref="N10:P10"/>
    <mergeCell ref="I7:J7"/>
    <mergeCell ref="K14:M14"/>
    <mergeCell ref="K7:M7"/>
    <mergeCell ref="N9:P9"/>
    <mergeCell ref="N11:P11"/>
    <mergeCell ref="N13:P13"/>
    <mergeCell ref="B3:P3"/>
    <mergeCell ref="K4:M5"/>
    <mergeCell ref="B2:P2"/>
    <mergeCell ref="N4:P5"/>
    <mergeCell ref="D6:H6"/>
    <mergeCell ref="B4:C5"/>
    <mergeCell ref="I4:J5"/>
    <mergeCell ref="I6:J6"/>
    <mergeCell ref="D4:H5"/>
    <mergeCell ref="N19:P19"/>
    <mergeCell ref="B8:C8"/>
    <mergeCell ref="N6:P6"/>
    <mergeCell ref="N15:P15"/>
    <mergeCell ref="I12:J12"/>
    <mergeCell ref="K6:M6"/>
    <mergeCell ref="B10:C10"/>
    <mergeCell ref="I14:J14"/>
    <mergeCell ref="N7:P7"/>
    <mergeCell ref="D15:H15"/>
    <mergeCell ref="B9:C9"/>
    <mergeCell ref="I8:J8"/>
    <mergeCell ref="D8:H8"/>
    <mergeCell ref="N8:P8"/>
    <mergeCell ref="K13:M13"/>
    <mergeCell ref="K12:M12"/>
    <mergeCell ref="D9:H9"/>
    <mergeCell ref="K9:M9"/>
    <mergeCell ref="I13:J13"/>
    <mergeCell ref="K11:M11"/>
    <mergeCell ref="B16:C16"/>
    <mergeCell ref="K24:M24"/>
    <mergeCell ref="N20:P20"/>
    <mergeCell ref="N21:P21"/>
    <mergeCell ref="N22:P22"/>
    <mergeCell ref="N23:P23"/>
    <mergeCell ref="N24:P24"/>
    <mergeCell ref="D20:H20"/>
    <mergeCell ref="D21:H21"/>
    <mergeCell ref="D22:H22"/>
    <mergeCell ref="D23:H23"/>
    <mergeCell ref="K20:M20"/>
    <mergeCell ref="K21:M21"/>
    <mergeCell ref="K22:M22"/>
    <mergeCell ref="K23:M23"/>
  </mergeCells>
  <dataValidations count="4">
    <dataValidation type="list" allowBlank="1" showInputMessage="1" showErrorMessage="1" prompt="Select source of co-financing" sqref="B6:B24 C6:C18" xr:uid="{00000000-0002-0000-1100-000000000000}">
      <formula1>"Recipient Country Government, GEF Agency, Donor Agency, Private Sector, Civil Society Organization, Beneficiaries, Others"</formula1>
    </dataValidation>
    <dataValidation type="list" allowBlank="1" showInputMessage="1" showErrorMessage="1" prompt="Select Type of Co-financing" sqref="J6:J18 I6:I24" xr:uid="{00000000-0002-0000-1100-000001000000}">
      <formula1>"Grant, Loan, Guarantee, Equity Investment, In-kind, Public Investment, Other "</formula1>
    </dataValidation>
    <dataValidation type="list" allowBlank="1" sqref="B6:B24" xr:uid="{00000000-0002-0000-1100-000002000000}">
      <formula1>"Recipient Country Government,GEF Agency,Donor Agency,Private Sector,Civil Society Organization,Beneficiaries,Others"</formula1>
    </dataValidation>
    <dataValidation type="list" allowBlank="1" sqref="I6:I24" xr:uid="{00000000-0002-0000-1100-000003000000}">
      <formula1>"Grant,Loan,Guarantee,Equity Investment,In-kind,Public Investment,Other"</formula1>
    </dataValidation>
  </dataValidations>
  <hyperlinks>
    <hyperlink ref="B29" r:id="rId1" display="27 Sources of Co-financing may include: GEF Agency, Donor Agency, Recipient Country Government, Private Sector, Civil Society Organization, Beneficiaries, Other._x000d__x000a_28 Grant, Loan, Equity Investment, Guarantee, In-Kind, Public Investment, Other (please refer to the Guidelines on co-financing for definitions_x000d__x000a_GEF CoFinancing Guidelines 2018" xr:uid="{00000000-0004-0000-1100-000000000000}"/>
  </hyperlinks>
  <pageMargins left="0.25" right="0.25" top="0.75" bottom="0.75" header="0.3" footer="0.3"/>
  <pageSetup paperSize="5" orientation="landscape"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3" tint="0.499984740745262"/>
  </sheetPr>
  <dimension ref="A1:T18"/>
  <sheetViews>
    <sheetView showGridLines="0" view="pageBreakPreview" zoomScale="110" zoomScaleNormal="125" zoomScaleSheetLayoutView="110" workbookViewId="0">
      <selection activeCell="U19" sqref="U19"/>
    </sheetView>
  </sheetViews>
  <sheetFormatPr defaultColWidth="8.85546875" defaultRowHeight="15" x14ac:dyDescent="0.25"/>
  <cols>
    <col min="1" max="1" width="1.42578125" customWidth="1"/>
    <col min="5" max="5" width="9.5703125" customWidth="1"/>
  </cols>
  <sheetData>
    <row r="1" spans="1:20" ht="17.100000000000001" customHeight="1" x14ac:dyDescent="0.25">
      <c r="A1" s="15"/>
      <c r="B1" s="114"/>
      <c r="C1" s="94"/>
      <c r="D1" s="94"/>
      <c r="E1" s="94"/>
      <c r="F1" s="94"/>
      <c r="G1" s="94"/>
      <c r="H1" s="94"/>
      <c r="I1" s="94"/>
      <c r="J1" s="94"/>
      <c r="K1" s="94"/>
      <c r="L1" s="94"/>
      <c r="M1" s="94"/>
      <c r="N1" s="94"/>
      <c r="O1" s="94"/>
      <c r="P1" s="15"/>
      <c r="Q1" s="15"/>
      <c r="R1" s="15"/>
    </row>
    <row r="2" spans="1:20" ht="19.5" customHeight="1" x14ac:dyDescent="0.25">
      <c r="A2" s="15"/>
      <c r="B2" s="307" t="s">
        <v>854</v>
      </c>
      <c r="C2" s="94"/>
      <c r="D2" s="94"/>
      <c r="E2" s="94"/>
      <c r="F2" s="94"/>
      <c r="G2" s="94"/>
      <c r="H2" s="94"/>
      <c r="I2" s="94"/>
      <c r="J2" s="94"/>
      <c r="K2" s="94"/>
      <c r="L2" s="94"/>
      <c r="M2" s="94"/>
      <c r="N2" s="94"/>
      <c r="O2" s="94"/>
      <c r="P2" s="15"/>
      <c r="Q2" s="15"/>
      <c r="R2" s="15"/>
    </row>
    <row r="3" spans="1:20" x14ac:dyDescent="0.25">
      <c r="A3" s="15"/>
      <c r="B3" s="114"/>
      <c r="C3" s="94"/>
      <c r="D3" s="94"/>
      <c r="E3" s="94"/>
      <c r="F3" s="94"/>
      <c r="G3" s="94"/>
      <c r="H3" s="94"/>
      <c r="I3" s="94"/>
      <c r="J3" s="94"/>
      <c r="K3" s="94"/>
      <c r="L3" s="94"/>
      <c r="M3" s="94"/>
      <c r="N3" s="94"/>
      <c r="O3" s="94"/>
      <c r="P3" s="15"/>
      <c r="Q3" s="15"/>
      <c r="R3" s="15"/>
    </row>
    <row r="4" spans="1:20" ht="14.45" customHeight="1" x14ac:dyDescent="0.25">
      <c r="A4" s="15"/>
      <c r="B4" s="405" t="s">
        <v>855</v>
      </c>
      <c r="C4" s="94"/>
      <c r="D4" s="94"/>
      <c r="E4" s="94"/>
      <c r="F4" s="94"/>
      <c r="G4" s="94"/>
      <c r="H4" s="94"/>
      <c r="I4" s="94"/>
      <c r="J4" s="94"/>
      <c r="K4" s="94"/>
      <c r="L4" s="94"/>
      <c r="M4" s="94"/>
      <c r="N4" s="94"/>
      <c r="O4" s="94"/>
      <c r="P4" s="15"/>
      <c r="Q4" s="15"/>
      <c r="R4" s="15"/>
    </row>
    <row r="5" spans="1:20" ht="17.100000000000001" customHeight="1" x14ac:dyDescent="0.25">
      <c r="A5" s="15"/>
      <c r="B5" s="94"/>
      <c r="C5" s="94"/>
      <c r="D5" s="94"/>
      <c r="E5" s="94"/>
      <c r="F5" s="94"/>
      <c r="G5" s="94"/>
      <c r="H5" s="94"/>
      <c r="I5" s="94"/>
      <c r="J5" s="94"/>
      <c r="K5" s="94"/>
      <c r="L5" s="94"/>
      <c r="M5" s="94"/>
      <c r="N5" s="94"/>
      <c r="O5" s="94"/>
      <c r="P5" s="15"/>
      <c r="Q5" s="15"/>
      <c r="R5" s="15"/>
    </row>
    <row r="6" spans="1:20" ht="17.100000000000001" customHeight="1" x14ac:dyDescent="0.25">
      <c r="A6" s="15"/>
      <c r="B6" s="128" t="s">
        <v>856</v>
      </c>
      <c r="C6" s="94"/>
      <c r="D6" s="94"/>
      <c r="E6" s="94"/>
      <c r="F6" s="94"/>
      <c r="G6" s="94"/>
      <c r="H6" s="94"/>
      <c r="I6" s="94"/>
      <c r="J6" s="94"/>
      <c r="K6" s="22" t="s">
        <v>693</v>
      </c>
      <c r="L6" s="15"/>
      <c r="M6" s="15"/>
      <c r="N6" s="15"/>
      <c r="O6" s="15"/>
      <c r="P6" s="15"/>
      <c r="Q6" s="15"/>
      <c r="R6" s="15"/>
    </row>
    <row r="7" spans="1:20" ht="17.100000000000001" customHeight="1" x14ac:dyDescent="0.25">
      <c r="A7" s="15"/>
      <c r="B7" s="8"/>
      <c r="C7" s="8"/>
      <c r="D7" s="8"/>
      <c r="E7" s="8"/>
      <c r="F7" s="8"/>
      <c r="G7" s="8"/>
      <c r="H7" s="8"/>
      <c r="I7" s="8"/>
      <c r="J7" s="8"/>
      <c r="K7" s="15"/>
      <c r="L7" s="15"/>
      <c r="M7" s="15"/>
      <c r="N7" s="15"/>
      <c r="O7" s="15"/>
      <c r="P7" s="15"/>
      <c r="Q7" s="15"/>
      <c r="R7" s="15"/>
    </row>
    <row r="8" spans="1:20" ht="17.100000000000001" customHeight="1" x14ac:dyDescent="0.25">
      <c r="A8" s="15"/>
      <c r="B8" s="15"/>
      <c r="C8" s="15"/>
      <c r="D8" s="15"/>
      <c r="E8" s="15"/>
      <c r="F8" s="15"/>
      <c r="G8" s="15"/>
      <c r="H8" s="15"/>
      <c r="I8" s="15"/>
      <c r="J8" s="15"/>
      <c r="K8" s="15"/>
      <c r="L8" s="15"/>
      <c r="M8" s="15"/>
      <c r="N8" s="15"/>
      <c r="O8" s="15"/>
      <c r="P8" s="15"/>
      <c r="Q8" s="15"/>
      <c r="R8" s="15"/>
    </row>
    <row r="9" spans="1:20" ht="17.45" customHeight="1" x14ac:dyDescent="0.25">
      <c r="A9" s="15"/>
      <c r="B9" s="401" t="s">
        <v>857</v>
      </c>
      <c r="C9" s="308"/>
      <c r="D9" s="309"/>
      <c r="E9" s="401" t="s">
        <v>858</v>
      </c>
      <c r="F9" s="309"/>
      <c r="G9" s="401" t="s">
        <v>859</v>
      </c>
      <c r="H9" s="309"/>
      <c r="I9" s="401" t="s">
        <v>860</v>
      </c>
      <c r="J9" s="308"/>
      <c r="K9" s="309"/>
      <c r="L9" s="401" t="s">
        <v>861</v>
      </c>
      <c r="M9" s="308"/>
      <c r="N9" s="308"/>
      <c r="O9" s="309"/>
      <c r="P9" s="15"/>
      <c r="Q9" s="15"/>
      <c r="R9" s="15"/>
    </row>
    <row r="10" spans="1:20" ht="56.25" customHeight="1" x14ac:dyDescent="0.25">
      <c r="A10" s="15"/>
      <c r="B10" s="404" t="s">
        <v>862</v>
      </c>
      <c r="C10" s="404"/>
      <c r="D10" s="404"/>
      <c r="E10" s="409">
        <v>-4.0122460000000002</v>
      </c>
      <c r="F10" s="410"/>
      <c r="G10" s="402">
        <v>-80.504667999999995</v>
      </c>
      <c r="H10" s="403"/>
      <c r="I10" s="396" t="s">
        <v>863</v>
      </c>
      <c r="J10" s="397"/>
      <c r="K10" s="398"/>
      <c r="L10" s="396" t="s">
        <v>864</v>
      </c>
      <c r="M10" s="397"/>
      <c r="N10" s="397"/>
      <c r="O10" s="398"/>
      <c r="P10" s="15"/>
      <c r="Q10" s="15"/>
      <c r="R10" s="15"/>
    </row>
    <row r="11" spans="1:20" ht="38.450000000000003" customHeight="1" x14ac:dyDescent="0.25">
      <c r="A11" s="15"/>
      <c r="B11" s="404" t="s">
        <v>865</v>
      </c>
      <c r="C11" s="404"/>
      <c r="D11" s="404"/>
      <c r="E11" s="409">
        <v>-5.9642869999999997</v>
      </c>
      <c r="F11" s="410"/>
      <c r="G11" s="402">
        <v>-81.083005</v>
      </c>
      <c r="H11" s="403"/>
      <c r="I11" s="396" t="s">
        <v>866</v>
      </c>
      <c r="J11" s="397"/>
      <c r="K11" s="398"/>
      <c r="L11" s="396" t="s">
        <v>867</v>
      </c>
      <c r="M11" s="397"/>
      <c r="N11" s="397"/>
      <c r="O11" s="398"/>
      <c r="P11" s="15"/>
      <c r="Q11" s="15"/>
      <c r="R11" s="15"/>
    </row>
    <row r="12" spans="1:20" ht="38.450000000000003" customHeight="1" x14ac:dyDescent="0.25">
      <c r="A12" s="15"/>
      <c r="B12" s="404" t="s">
        <v>868</v>
      </c>
      <c r="C12" s="404"/>
      <c r="D12" s="404"/>
      <c r="E12" s="409">
        <v>-4.9275840000000004</v>
      </c>
      <c r="F12" s="410"/>
      <c r="G12" s="402">
        <v>-80.340993999999995</v>
      </c>
      <c r="H12" s="403"/>
      <c r="I12" s="396" t="s">
        <v>869</v>
      </c>
      <c r="J12" s="397"/>
      <c r="K12" s="398"/>
      <c r="L12" s="396" t="s">
        <v>870</v>
      </c>
      <c r="M12" s="397"/>
      <c r="N12" s="397"/>
      <c r="O12" s="398"/>
      <c r="P12" s="15"/>
      <c r="Q12" s="15"/>
      <c r="R12" s="15"/>
      <c r="S12" s="1"/>
      <c r="T12" s="1"/>
    </row>
    <row r="13" spans="1:20" ht="38.450000000000003" customHeight="1" x14ac:dyDescent="0.25">
      <c r="A13" s="15"/>
      <c r="B13" s="404" t="s">
        <v>871</v>
      </c>
      <c r="C13" s="404"/>
      <c r="D13" s="404"/>
      <c r="E13" s="409">
        <v>-5.9333559999999999</v>
      </c>
      <c r="F13" s="410"/>
      <c r="G13" s="402">
        <v>-79.773826</v>
      </c>
      <c r="H13" s="403"/>
      <c r="I13" s="396" t="s">
        <v>872</v>
      </c>
      <c r="J13" s="397"/>
      <c r="K13" s="398"/>
      <c r="L13" s="396" t="s">
        <v>873</v>
      </c>
      <c r="M13" s="397"/>
      <c r="N13" s="397"/>
      <c r="O13" s="398"/>
      <c r="P13" s="15"/>
      <c r="Q13" s="15"/>
      <c r="R13" s="15"/>
      <c r="S13" s="1"/>
      <c r="T13" s="1"/>
    </row>
    <row r="14" spans="1:20" ht="38.450000000000003" customHeight="1" x14ac:dyDescent="0.25">
      <c r="A14" s="15"/>
      <c r="B14" s="404" t="s">
        <v>874</v>
      </c>
      <c r="C14" s="404"/>
      <c r="D14" s="404"/>
      <c r="E14" s="399">
        <v>636237.69999999995</v>
      </c>
      <c r="F14" s="400"/>
      <c r="G14" s="402">
        <v>9399665.5</v>
      </c>
      <c r="H14" s="403"/>
      <c r="I14" s="396" t="s">
        <v>875</v>
      </c>
      <c r="J14" s="397"/>
      <c r="K14" s="398"/>
      <c r="L14" s="396" t="s">
        <v>876</v>
      </c>
      <c r="M14" s="397"/>
      <c r="N14" s="397"/>
      <c r="O14" s="398"/>
      <c r="P14" s="15"/>
      <c r="Q14" s="15"/>
      <c r="R14" s="15"/>
      <c r="S14" s="1"/>
      <c r="T14" s="1"/>
    </row>
    <row r="15" spans="1:20" ht="38.450000000000003" customHeight="1" x14ac:dyDescent="0.25">
      <c r="A15" s="15"/>
      <c r="B15" s="404" t="s">
        <v>877</v>
      </c>
      <c r="C15" s="404"/>
      <c r="D15" s="404"/>
      <c r="E15" s="399">
        <v>659572.9</v>
      </c>
      <c r="F15" s="400"/>
      <c r="G15" s="402">
        <v>9294197.1999999993</v>
      </c>
      <c r="H15" s="403"/>
      <c r="I15" s="396" t="s">
        <v>878</v>
      </c>
      <c r="J15" s="397"/>
      <c r="K15" s="398"/>
      <c r="L15" s="396" t="s">
        <v>879</v>
      </c>
      <c r="M15" s="397"/>
      <c r="N15" s="397"/>
      <c r="O15" s="398"/>
      <c r="P15" s="15"/>
      <c r="Q15" s="15"/>
      <c r="R15" s="15"/>
      <c r="S15" s="1"/>
      <c r="T15" s="1"/>
    </row>
    <row r="16" spans="1:20" ht="38.450000000000003" customHeight="1" x14ac:dyDescent="0.25">
      <c r="A16" s="15"/>
      <c r="B16" s="404" t="s">
        <v>880</v>
      </c>
      <c r="C16" s="404"/>
      <c r="D16" s="404"/>
      <c r="E16" s="407">
        <v>-7.3898700000000002</v>
      </c>
      <c r="F16" s="408"/>
      <c r="G16" s="402">
        <v>-79.426291000000006</v>
      </c>
      <c r="H16" s="403"/>
      <c r="I16" s="396" t="s">
        <v>881</v>
      </c>
      <c r="J16" s="397"/>
      <c r="K16" s="398"/>
      <c r="L16" s="396" t="s">
        <v>882</v>
      </c>
      <c r="M16" s="397"/>
      <c r="N16" s="397"/>
      <c r="O16" s="398"/>
      <c r="P16" s="15"/>
      <c r="Q16" s="15"/>
      <c r="R16" s="15"/>
      <c r="S16" s="1"/>
      <c r="T16" s="1"/>
    </row>
    <row r="17" spans="1:20" ht="38.450000000000003" customHeight="1" x14ac:dyDescent="0.25">
      <c r="A17" s="15"/>
      <c r="B17" s="404" t="s">
        <v>883</v>
      </c>
      <c r="C17" s="404"/>
      <c r="D17" s="404"/>
      <c r="E17" s="409">
        <v>-4.6562859999999997</v>
      </c>
      <c r="F17" s="410"/>
      <c r="G17" s="402">
        <v>-79.926378999999997</v>
      </c>
      <c r="H17" s="403"/>
      <c r="I17" s="396" t="s">
        <v>883</v>
      </c>
      <c r="J17" s="397"/>
      <c r="K17" s="398"/>
      <c r="L17" s="396" t="s">
        <v>884</v>
      </c>
      <c r="M17" s="397"/>
      <c r="N17" s="397"/>
      <c r="O17" s="398"/>
      <c r="P17" s="15"/>
      <c r="Q17" s="15"/>
      <c r="R17" s="15"/>
      <c r="S17" s="1"/>
      <c r="T17" s="1"/>
    </row>
    <row r="18" spans="1:20" ht="17.45" customHeight="1" x14ac:dyDescent="0.25">
      <c r="A18" s="15"/>
      <c r="B18" s="396"/>
      <c r="C18" s="397"/>
      <c r="D18" s="398"/>
      <c r="E18" s="97"/>
      <c r="F18" s="309"/>
      <c r="G18" s="97"/>
      <c r="H18" s="309"/>
      <c r="I18" s="97"/>
      <c r="J18" s="308"/>
      <c r="K18" s="309"/>
      <c r="L18" s="97"/>
      <c r="M18" s="308"/>
      <c r="N18" s="308"/>
      <c r="O18" s="309"/>
      <c r="P18" s="15"/>
      <c r="Q18" s="15"/>
      <c r="R18" s="15"/>
      <c r="S18" s="1"/>
      <c r="T18" s="1"/>
    </row>
  </sheetData>
  <sheetProtection sheet="1" objects="1" scenarios="1" formatColumns="0" formatRows="0"/>
  <mergeCells count="55">
    <mergeCell ref="B3:O3"/>
    <mergeCell ref="E12:F12"/>
    <mergeCell ref="G12:H12"/>
    <mergeCell ref="I14:K14"/>
    <mergeCell ref="E15:F15"/>
    <mergeCell ref="I13:K13"/>
    <mergeCell ref="L17:O17"/>
    <mergeCell ref="B2:O2"/>
    <mergeCell ref="I17:K17"/>
    <mergeCell ref="G18:H18"/>
    <mergeCell ref="I10:K10"/>
    <mergeCell ref="B4:O5"/>
    <mergeCell ref="L12:O12"/>
    <mergeCell ref="L14:O14"/>
    <mergeCell ref="L10:O10"/>
    <mergeCell ref="B11:D11"/>
    <mergeCell ref="I15:K15"/>
    <mergeCell ref="L16:O16"/>
    <mergeCell ref="B6:J6"/>
    <mergeCell ref="E16:F16"/>
    <mergeCell ref="G16:H16"/>
    <mergeCell ref="G13:H13"/>
    <mergeCell ref="B17:D17"/>
    <mergeCell ref="G9:H9"/>
    <mergeCell ref="B14:D14"/>
    <mergeCell ref="G11:H11"/>
    <mergeCell ref="B13:D13"/>
    <mergeCell ref="E13:F13"/>
    <mergeCell ref="B9:D9"/>
    <mergeCell ref="E14:F14"/>
    <mergeCell ref="I12:K12"/>
    <mergeCell ref="B10:D10"/>
    <mergeCell ref="B12:D12"/>
    <mergeCell ref="I16:K16"/>
    <mergeCell ref="E18:F18"/>
    <mergeCell ref="E9:F9"/>
    <mergeCell ref="L9:O9"/>
    <mergeCell ref="I18:K18"/>
    <mergeCell ref="E17:F17"/>
    <mergeCell ref="G17:H17"/>
    <mergeCell ref="L11:O11"/>
    <mergeCell ref="E10:F10"/>
    <mergeCell ref="G10:H10"/>
    <mergeCell ref="G15:H15"/>
    <mergeCell ref="B1:O1"/>
    <mergeCell ref="L13:O13"/>
    <mergeCell ref="E11:F11"/>
    <mergeCell ref="I9:K9"/>
    <mergeCell ref="G14:H14"/>
    <mergeCell ref="L15:O15"/>
    <mergeCell ref="B16:D16"/>
    <mergeCell ref="I11:K11"/>
    <mergeCell ref="B15:D15"/>
    <mergeCell ref="B18:D18"/>
    <mergeCell ref="L18:O18"/>
  </mergeCells>
  <dataValidations count="1">
    <dataValidation type="list" allowBlank="1" showInputMessage="1" showErrorMessage="1" prompt="Select Yes or No" sqref="K6:K7" xr:uid="{00000000-0002-0000-1200-000000000000}">
      <formula1>"Yes, No"</formula1>
    </dataValidation>
  </dataValidations>
  <pageMargins left="0.25" right="0.25" top="0.75" bottom="0.75" header="0.3" footer="0.3"/>
  <pageSetup paperSize="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tint="0.499984740745262"/>
  </sheetPr>
  <dimension ref="B1:K86"/>
  <sheetViews>
    <sheetView showGridLines="0" tabSelected="1" showWhiteSpace="0" view="pageBreakPreview" zoomScaleNormal="100" zoomScaleSheetLayoutView="100" zoomScalePageLayoutView="90" workbookViewId="0">
      <selection activeCell="N11" sqref="N11"/>
    </sheetView>
  </sheetViews>
  <sheetFormatPr defaultColWidth="8.85546875" defaultRowHeight="15" x14ac:dyDescent="0.25"/>
  <cols>
    <col min="1" max="1" width="2" style="411" customWidth="1"/>
    <col min="2" max="3" width="8.85546875" style="411"/>
    <col min="4" max="4" width="17.42578125" style="411" customWidth="1"/>
    <col min="5" max="5" width="11.140625" style="411" bestFit="1" customWidth="1"/>
    <col min="6" max="9" width="8.85546875" style="411"/>
    <col min="10" max="11" width="18.85546875" style="411" customWidth="1"/>
    <col min="12" max="16384" width="8.85546875" style="411"/>
  </cols>
  <sheetData>
    <row r="1" spans="2:11" ht="17.100000000000001" customHeight="1" x14ac:dyDescent="0.25"/>
    <row r="2" spans="2:11" ht="17.100000000000001" customHeight="1" x14ac:dyDescent="0.25">
      <c r="B2" s="412" t="s">
        <v>9</v>
      </c>
      <c r="C2" s="413"/>
      <c r="D2" s="413"/>
      <c r="E2" s="413"/>
      <c r="F2" s="413"/>
      <c r="G2" s="413"/>
      <c r="H2" s="413"/>
      <c r="I2" s="413"/>
      <c r="J2" s="413"/>
      <c r="K2" s="414"/>
    </row>
    <row r="3" spans="2:11" ht="17.45" customHeight="1" x14ac:dyDescent="0.25">
      <c r="B3" s="415" t="s">
        <v>10</v>
      </c>
      <c r="C3" s="416"/>
      <c r="D3" s="416"/>
      <c r="E3" s="416"/>
      <c r="F3" s="416"/>
      <c r="G3" s="416"/>
      <c r="H3" s="416"/>
      <c r="I3" s="416"/>
      <c r="J3" s="416"/>
      <c r="K3" s="417"/>
    </row>
    <row r="4" spans="2:11" ht="17.45" customHeight="1" x14ac:dyDescent="0.25">
      <c r="B4" s="418" t="s">
        <v>11</v>
      </c>
      <c r="C4" s="419"/>
      <c r="D4" s="420"/>
      <c r="E4" s="421" t="s">
        <v>894</v>
      </c>
      <c r="F4" s="419"/>
      <c r="G4" s="419"/>
      <c r="H4" s="419"/>
      <c r="I4" s="419"/>
      <c r="J4" s="420"/>
      <c r="K4" s="422"/>
    </row>
    <row r="5" spans="2:11" ht="20.25" customHeight="1" x14ac:dyDescent="0.25">
      <c r="B5" s="418" t="s">
        <v>12</v>
      </c>
      <c r="C5" s="419"/>
      <c r="D5" s="420"/>
      <c r="E5" s="423" t="s">
        <v>13</v>
      </c>
      <c r="F5" s="419"/>
      <c r="G5" s="419"/>
      <c r="H5" s="419"/>
      <c r="I5" s="419"/>
      <c r="J5" s="420"/>
      <c r="K5" s="422"/>
    </row>
    <row r="6" spans="2:11" ht="26.25" customHeight="1" x14ac:dyDescent="0.25">
      <c r="B6" s="424" t="s">
        <v>14</v>
      </c>
      <c r="C6" s="419"/>
      <c r="D6" s="420"/>
      <c r="E6" s="425" t="s">
        <v>15</v>
      </c>
      <c r="F6" s="419"/>
      <c r="G6" s="419"/>
      <c r="H6" s="419"/>
      <c r="I6" s="419"/>
      <c r="J6" s="420"/>
      <c r="K6" s="422"/>
    </row>
    <row r="7" spans="2:11" ht="17.45" customHeight="1" x14ac:dyDescent="0.25">
      <c r="B7" s="418" t="s">
        <v>16</v>
      </c>
      <c r="C7" s="419"/>
      <c r="D7" s="420"/>
      <c r="E7" s="421" t="s">
        <v>17</v>
      </c>
      <c r="F7" s="419"/>
      <c r="G7" s="419"/>
      <c r="H7" s="419"/>
      <c r="I7" s="419"/>
      <c r="J7" s="420"/>
      <c r="K7" s="426"/>
    </row>
    <row r="8" spans="2:11" ht="17.45" customHeight="1" x14ac:dyDescent="0.25">
      <c r="B8" s="418" t="s">
        <v>18</v>
      </c>
      <c r="C8" s="419"/>
      <c r="D8" s="420"/>
      <c r="E8" s="421" t="s">
        <v>19</v>
      </c>
      <c r="F8" s="419"/>
      <c r="G8" s="419"/>
      <c r="H8" s="419"/>
      <c r="I8" s="419"/>
      <c r="J8" s="420"/>
      <c r="K8" s="426"/>
    </row>
    <row r="9" spans="2:11" ht="24.75" customHeight="1" x14ac:dyDescent="0.25">
      <c r="B9" s="418" t="s">
        <v>20</v>
      </c>
      <c r="C9" s="419"/>
      <c r="D9" s="420"/>
      <c r="E9" s="421" t="s">
        <v>21</v>
      </c>
      <c r="F9" s="427"/>
      <c r="G9" s="427"/>
      <c r="H9" s="427"/>
      <c r="I9" s="427"/>
      <c r="J9" s="428"/>
      <c r="K9" s="422"/>
    </row>
    <row r="10" spans="2:11" ht="30" customHeight="1" x14ac:dyDescent="0.25">
      <c r="B10" s="418" t="s">
        <v>22</v>
      </c>
      <c r="C10" s="419"/>
      <c r="D10" s="420"/>
      <c r="E10" s="423" t="s">
        <v>895</v>
      </c>
      <c r="F10" s="419"/>
      <c r="G10" s="419"/>
      <c r="H10" s="419"/>
      <c r="I10" s="419"/>
      <c r="J10" s="420"/>
      <c r="K10" s="422"/>
    </row>
    <row r="11" spans="2:11" ht="17.45" customHeight="1" x14ac:dyDescent="0.25">
      <c r="B11" s="418" t="s">
        <v>23</v>
      </c>
      <c r="C11" s="419"/>
      <c r="D11" s="420"/>
      <c r="E11" s="421" t="s">
        <v>24</v>
      </c>
      <c r="F11" s="419"/>
      <c r="G11" s="419"/>
      <c r="H11" s="419"/>
      <c r="I11" s="419"/>
      <c r="J11" s="420"/>
      <c r="K11" s="426"/>
    </row>
    <row r="12" spans="2:11" ht="17.45" customHeight="1" x14ac:dyDescent="0.25">
      <c r="B12" s="418" t="s">
        <v>25</v>
      </c>
      <c r="C12" s="419"/>
      <c r="D12" s="420"/>
      <c r="E12" s="421" t="s">
        <v>26</v>
      </c>
      <c r="F12" s="419"/>
      <c r="G12" s="419"/>
      <c r="H12" s="419"/>
      <c r="I12" s="419"/>
      <c r="J12" s="420"/>
      <c r="K12" s="426"/>
    </row>
    <row r="13" spans="2:11" ht="17.45" customHeight="1" x14ac:dyDescent="0.25">
      <c r="B13" s="429" t="s">
        <v>27</v>
      </c>
      <c r="C13" s="430"/>
      <c r="D13" s="430"/>
      <c r="E13" s="430"/>
      <c r="F13" s="430"/>
      <c r="G13" s="430"/>
      <c r="H13" s="430"/>
      <c r="I13" s="430"/>
      <c r="J13" s="430"/>
      <c r="K13" s="431"/>
    </row>
    <row r="14" spans="2:11" ht="17.45" customHeight="1" x14ac:dyDescent="0.25">
      <c r="B14" s="418" t="s">
        <v>28</v>
      </c>
      <c r="C14" s="419"/>
      <c r="D14" s="420"/>
      <c r="E14" s="432">
        <v>44572</v>
      </c>
      <c r="F14" s="433"/>
      <c r="G14" s="433"/>
      <c r="H14" s="433"/>
      <c r="I14" s="433"/>
      <c r="J14" s="434"/>
      <c r="K14" s="435"/>
    </row>
    <row r="15" spans="2:11" ht="29.45" customHeight="1" x14ac:dyDescent="0.25">
      <c r="B15" s="436" t="s">
        <v>29</v>
      </c>
      <c r="C15" s="437"/>
      <c r="D15" s="438"/>
      <c r="E15" s="432">
        <v>44579</v>
      </c>
      <c r="F15" s="433"/>
      <c r="G15" s="433"/>
      <c r="H15" s="433"/>
      <c r="I15" s="433"/>
      <c r="J15" s="434"/>
      <c r="K15" s="439"/>
    </row>
    <row r="16" spans="2:11" ht="16.5" customHeight="1" x14ac:dyDescent="0.25">
      <c r="B16" s="418" t="s">
        <v>30</v>
      </c>
      <c r="C16" s="419"/>
      <c r="D16" s="420"/>
      <c r="E16" s="440">
        <v>44918</v>
      </c>
      <c r="F16" s="433"/>
      <c r="G16" s="433"/>
      <c r="H16" s="433"/>
      <c r="I16" s="433"/>
      <c r="J16" s="434"/>
      <c r="K16" s="441"/>
    </row>
    <row r="17" spans="2:11" ht="15.95" customHeight="1" x14ac:dyDescent="0.25">
      <c r="B17" s="436" t="s">
        <v>31</v>
      </c>
      <c r="C17" s="437"/>
      <c r="D17" s="438"/>
      <c r="E17" s="432">
        <v>45351</v>
      </c>
      <c r="F17" s="433"/>
      <c r="G17" s="433"/>
      <c r="H17" s="433"/>
      <c r="I17" s="433"/>
      <c r="J17" s="434"/>
      <c r="K17" s="442"/>
    </row>
    <row r="18" spans="2:11" ht="18" customHeight="1" x14ac:dyDescent="0.25">
      <c r="B18" s="443" t="s">
        <v>32</v>
      </c>
      <c r="C18" s="419"/>
      <c r="D18" s="420"/>
      <c r="E18" s="432">
        <v>46675</v>
      </c>
      <c r="F18" s="433"/>
      <c r="G18" s="433"/>
      <c r="H18" s="433"/>
      <c r="I18" s="433"/>
      <c r="J18" s="434"/>
      <c r="K18" s="435"/>
    </row>
    <row r="19" spans="2:11" ht="29.45" customHeight="1" x14ac:dyDescent="0.25">
      <c r="B19" s="418" t="s">
        <v>33</v>
      </c>
      <c r="C19" s="419"/>
      <c r="D19" s="420"/>
      <c r="E19" s="432">
        <v>46743</v>
      </c>
      <c r="F19" s="433"/>
      <c r="G19" s="433"/>
      <c r="H19" s="433"/>
      <c r="I19" s="433"/>
      <c r="J19" s="434"/>
      <c r="K19" s="435"/>
    </row>
    <row r="20" spans="2:11" ht="14.45" customHeight="1" x14ac:dyDescent="0.25">
      <c r="B20" s="436" t="s">
        <v>34</v>
      </c>
      <c r="C20" s="437"/>
      <c r="D20" s="438"/>
      <c r="E20" s="444" t="s">
        <v>896</v>
      </c>
      <c r="F20" s="445"/>
      <c r="G20" s="445"/>
      <c r="H20" s="445"/>
      <c r="I20" s="445"/>
      <c r="J20" s="446"/>
      <c r="K20" s="426"/>
    </row>
    <row r="21" spans="2:11" ht="14.45" customHeight="1" x14ac:dyDescent="0.25">
      <c r="B21" s="436" t="s">
        <v>35</v>
      </c>
      <c r="C21" s="437"/>
      <c r="D21" s="438"/>
      <c r="E21" s="432">
        <v>47109</v>
      </c>
      <c r="F21" s="433"/>
      <c r="G21" s="433"/>
      <c r="H21" s="433"/>
      <c r="I21" s="433"/>
      <c r="J21" s="434"/>
      <c r="K21" s="426"/>
    </row>
    <row r="22" spans="2:11" ht="17.45" customHeight="1" x14ac:dyDescent="0.25">
      <c r="B22" s="429" t="s">
        <v>36</v>
      </c>
      <c r="C22" s="430"/>
      <c r="D22" s="430"/>
      <c r="E22" s="430"/>
      <c r="F22" s="430"/>
      <c r="G22" s="430"/>
      <c r="H22" s="430"/>
      <c r="I22" s="430"/>
      <c r="J22" s="447"/>
      <c r="K22" s="447"/>
    </row>
    <row r="23" spans="2:11" ht="15" customHeight="1" x14ac:dyDescent="0.25">
      <c r="B23" s="418" t="s">
        <v>37</v>
      </c>
      <c r="C23" s="419"/>
      <c r="D23" s="420"/>
      <c r="E23" s="448">
        <v>7666491</v>
      </c>
      <c r="F23" s="449"/>
      <c r="G23" s="449"/>
      <c r="H23" s="449"/>
      <c r="I23" s="449"/>
      <c r="J23" s="450"/>
      <c r="K23" s="451"/>
    </row>
    <row r="24" spans="2:11" ht="28.5" customHeight="1" x14ac:dyDescent="0.25">
      <c r="B24" s="418" t="s">
        <v>38</v>
      </c>
      <c r="C24" s="419"/>
      <c r="D24" s="420"/>
      <c r="E24" s="448" t="s">
        <v>914</v>
      </c>
      <c r="F24" s="449"/>
      <c r="G24" s="449"/>
      <c r="H24" s="449"/>
      <c r="I24" s="449"/>
      <c r="J24" s="450"/>
      <c r="K24" s="442"/>
    </row>
    <row r="25" spans="2:11" ht="15" customHeight="1" x14ac:dyDescent="0.25">
      <c r="B25" s="418" t="s">
        <v>39</v>
      </c>
      <c r="C25" s="419"/>
      <c r="D25" s="420"/>
      <c r="E25" s="452">
        <f>'13. Co-Financing Table'!K25</f>
        <v>57833521</v>
      </c>
      <c r="F25" s="419"/>
      <c r="G25" s="419"/>
      <c r="H25" s="419"/>
      <c r="I25" s="419"/>
      <c r="J25" s="420"/>
      <c r="K25" s="451"/>
    </row>
    <row r="26" spans="2:11" ht="31.5" customHeight="1" x14ac:dyDescent="0.25">
      <c r="B26" s="418" t="s">
        <v>40</v>
      </c>
      <c r="C26" s="419"/>
      <c r="D26" s="420"/>
      <c r="E26" s="453">
        <f>'13. Co-Financing Table'!N25</f>
        <v>30017972.07</v>
      </c>
      <c r="F26" s="419"/>
      <c r="G26" s="419"/>
      <c r="H26" s="419"/>
      <c r="I26" s="419"/>
      <c r="J26" s="420"/>
      <c r="K26" s="451"/>
    </row>
    <row r="27" spans="2:11" ht="17.45" customHeight="1" x14ac:dyDescent="0.25">
      <c r="B27" s="429" t="s">
        <v>41</v>
      </c>
      <c r="C27" s="430"/>
      <c r="D27" s="430"/>
      <c r="E27" s="430"/>
      <c r="F27" s="430"/>
      <c r="G27" s="430"/>
      <c r="H27" s="430"/>
      <c r="I27" s="430"/>
      <c r="J27" s="454"/>
      <c r="K27" s="454"/>
    </row>
    <row r="28" spans="2:11" ht="27.6" customHeight="1" x14ac:dyDescent="0.25">
      <c r="B28" s="418" t="s">
        <v>42</v>
      </c>
      <c r="C28" s="419"/>
      <c r="D28" s="420"/>
      <c r="E28" s="432">
        <v>45828</v>
      </c>
      <c r="F28" s="433"/>
      <c r="G28" s="433"/>
      <c r="H28" s="433"/>
      <c r="I28" s="433"/>
      <c r="J28" s="434"/>
      <c r="K28" s="435"/>
    </row>
    <row r="29" spans="2:11" ht="17.45" customHeight="1" x14ac:dyDescent="0.25">
      <c r="B29" s="418" t="s">
        <v>43</v>
      </c>
      <c r="C29" s="419"/>
      <c r="D29" s="420"/>
      <c r="E29" s="432">
        <v>46033</v>
      </c>
      <c r="F29" s="433"/>
      <c r="G29" s="433"/>
      <c r="H29" s="433"/>
      <c r="I29" s="433"/>
      <c r="J29" s="434"/>
      <c r="K29" s="426"/>
    </row>
    <row r="30" spans="2:11" ht="27.6" customHeight="1" x14ac:dyDescent="0.25">
      <c r="B30" s="418" t="s">
        <v>44</v>
      </c>
      <c r="C30" s="419"/>
      <c r="D30" s="420"/>
      <c r="E30" s="425" t="s">
        <v>893</v>
      </c>
      <c r="F30" s="433"/>
      <c r="G30" s="433"/>
      <c r="H30" s="433"/>
      <c r="I30" s="433"/>
      <c r="J30" s="434"/>
      <c r="K30" s="426"/>
    </row>
    <row r="31" spans="2:11" ht="21" customHeight="1" x14ac:dyDescent="0.25">
      <c r="B31" s="418" t="s">
        <v>45</v>
      </c>
      <c r="C31" s="419"/>
      <c r="D31" s="420"/>
      <c r="E31" s="455">
        <v>46560</v>
      </c>
      <c r="F31" s="456"/>
      <c r="G31" s="456"/>
      <c r="H31" s="456"/>
      <c r="I31" s="456"/>
      <c r="J31" s="457"/>
      <c r="K31" s="458"/>
    </row>
    <row r="32" spans="2:11" ht="20.100000000000001" customHeight="1" x14ac:dyDescent="0.25">
      <c r="B32" s="459" t="s">
        <v>46</v>
      </c>
      <c r="C32" s="430"/>
      <c r="D32" s="430"/>
      <c r="E32" s="430"/>
      <c r="F32" s="430"/>
      <c r="G32" s="430"/>
      <c r="H32" s="430"/>
      <c r="I32" s="430"/>
      <c r="J32" s="460"/>
      <c r="K32" s="461"/>
    </row>
    <row r="33" spans="2:11" ht="27.6" customHeight="1" x14ac:dyDescent="0.25">
      <c r="B33" s="418" t="s">
        <v>47</v>
      </c>
      <c r="C33" s="419"/>
      <c r="D33" s="420"/>
      <c r="E33" s="425" t="str">
        <f ca="1">_xlfn.XLOOKUP(DevScore, NumRating, TxtRating, "Not Rated")</f>
        <v>Moderately Satisfactory (MS)</v>
      </c>
      <c r="F33" s="419"/>
      <c r="G33" s="419"/>
      <c r="H33" s="419"/>
      <c r="I33" s="419"/>
      <c r="J33" s="420"/>
      <c r="K33" s="462"/>
    </row>
    <row r="34" spans="2:11" ht="21" customHeight="1" x14ac:dyDescent="0.25">
      <c r="B34" s="418" t="s">
        <v>48</v>
      </c>
      <c r="C34" s="419"/>
      <c r="D34" s="420"/>
      <c r="E34" s="425" t="str">
        <f>_xlfn.XLOOKUP(ImpScore, NumRating, TxtRating, "Not Rated")</f>
        <v>Moderately Satisfactory (MS)</v>
      </c>
      <c r="F34" s="419"/>
      <c r="G34" s="419"/>
      <c r="H34" s="419"/>
      <c r="I34" s="419"/>
      <c r="J34" s="420"/>
      <c r="K34" s="462"/>
    </row>
    <row r="35" spans="2:11" ht="21" customHeight="1" x14ac:dyDescent="0.25">
      <c r="B35" s="418" t="s">
        <v>49</v>
      </c>
      <c r="C35" s="419"/>
      <c r="D35" s="420"/>
      <c r="E35" s="425" t="str">
        <f>'6. Risks to the Project'!C42</f>
        <v>Moderate</v>
      </c>
      <c r="F35" s="419"/>
      <c r="G35" s="419"/>
      <c r="H35" s="419"/>
      <c r="I35" s="419"/>
      <c r="J35" s="420"/>
      <c r="K35" s="462"/>
    </row>
    <row r="36" spans="2:11" ht="17.45" customHeight="1" x14ac:dyDescent="0.25">
      <c r="B36" s="459" t="s">
        <v>50</v>
      </c>
      <c r="C36" s="430"/>
      <c r="D36" s="430"/>
      <c r="E36" s="430"/>
      <c r="F36" s="430"/>
      <c r="G36" s="430"/>
      <c r="H36" s="430"/>
      <c r="I36" s="430"/>
      <c r="J36" s="463"/>
      <c r="K36" s="463"/>
    </row>
    <row r="37" spans="2:11" ht="27.6" customHeight="1" x14ac:dyDescent="0.25">
      <c r="B37" s="418" t="s">
        <v>51</v>
      </c>
      <c r="C37" s="419"/>
      <c r="D37" s="420"/>
      <c r="E37" s="464" t="s">
        <v>905</v>
      </c>
      <c r="F37" s="419"/>
      <c r="G37" s="419"/>
      <c r="H37" s="419"/>
      <c r="I37" s="419"/>
      <c r="J37" s="420"/>
      <c r="K37" s="465"/>
    </row>
    <row r="38" spans="2:11" ht="24.6" customHeight="1" x14ac:dyDescent="0.25">
      <c r="B38" s="460"/>
      <c r="C38" s="466"/>
      <c r="D38" s="467"/>
      <c r="E38" s="467"/>
      <c r="F38" s="468"/>
      <c r="G38" s="468"/>
      <c r="H38" s="468"/>
      <c r="I38" s="468"/>
      <c r="J38" s="468"/>
      <c r="K38" s="468"/>
    </row>
    <row r="39" spans="2:11" ht="24.6" customHeight="1" x14ac:dyDescent="0.25">
      <c r="B39" s="460"/>
      <c r="C39" s="469"/>
      <c r="D39" s="469"/>
      <c r="E39" s="469"/>
      <c r="F39" s="469"/>
      <c r="G39" s="469"/>
      <c r="H39" s="469"/>
      <c r="I39" s="469"/>
      <c r="J39" s="469"/>
      <c r="K39" s="470"/>
    </row>
    <row r="40" spans="2:11" ht="24.6" customHeight="1" x14ac:dyDescent="0.25">
      <c r="B40" s="471" t="s">
        <v>52</v>
      </c>
      <c r="C40" s="430"/>
      <c r="D40" s="430"/>
      <c r="E40" s="430"/>
      <c r="F40" s="430"/>
      <c r="G40" s="430"/>
      <c r="H40" s="430"/>
      <c r="I40" s="430"/>
      <c r="J40" s="430"/>
      <c r="K40" s="470"/>
    </row>
    <row r="41" spans="2:11" ht="24.6" customHeight="1" x14ac:dyDescent="0.25">
      <c r="B41" s="430"/>
      <c r="C41" s="430"/>
      <c r="D41" s="430"/>
      <c r="E41" s="430"/>
      <c r="F41" s="430"/>
      <c r="G41" s="430"/>
      <c r="H41" s="430"/>
      <c r="I41" s="430"/>
      <c r="J41" s="430"/>
      <c r="K41" s="470"/>
    </row>
    <row r="42" spans="2:11" ht="93.75" customHeight="1" x14ac:dyDescent="0.25">
      <c r="B42" s="430"/>
      <c r="C42" s="430"/>
      <c r="D42" s="430"/>
      <c r="E42" s="430"/>
      <c r="F42" s="430"/>
      <c r="G42" s="430"/>
      <c r="H42" s="430"/>
      <c r="I42" s="430"/>
      <c r="J42" s="430"/>
      <c r="K42" s="470"/>
    </row>
    <row r="43" spans="2:11" ht="17.100000000000001" customHeight="1" x14ac:dyDescent="0.25">
      <c r="B43" s="460"/>
      <c r="C43" s="460"/>
      <c r="D43" s="460"/>
      <c r="E43" s="460"/>
      <c r="F43" s="460"/>
      <c r="G43" s="460"/>
      <c r="H43" s="460"/>
      <c r="I43" s="460"/>
      <c r="J43" s="460"/>
      <c r="K43" s="461"/>
    </row>
    <row r="44" spans="2:11" ht="17.100000000000001" customHeight="1" x14ac:dyDescent="0.25">
      <c r="B44" s="460"/>
      <c r="C44" s="460"/>
      <c r="D44" s="460"/>
      <c r="E44" s="460"/>
      <c r="F44" s="460"/>
      <c r="G44" s="460"/>
      <c r="H44" s="460"/>
      <c r="I44" s="460"/>
      <c r="J44" s="460"/>
      <c r="K44" s="461"/>
    </row>
    <row r="45" spans="2:11" ht="17.45" customHeight="1" x14ac:dyDescent="0.25">
      <c r="B45" s="459" t="s">
        <v>53</v>
      </c>
      <c r="C45" s="430"/>
      <c r="D45" s="430"/>
      <c r="E45" s="430"/>
      <c r="F45" s="430"/>
      <c r="G45" s="430"/>
      <c r="H45" s="430"/>
      <c r="I45" s="430"/>
      <c r="J45" s="463"/>
      <c r="K45" s="463"/>
    </row>
    <row r="46" spans="2:11" ht="17.45" customHeight="1" x14ac:dyDescent="0.25">
      <c r="B46" s="472" t="s">
        <v>54</v>
      </c>
      <c r="C46" s="419"/>
      <c r="D46" s="420"/>
      <c r="E46" s="472" t="s">
        <v>55</v>
      </c>
      <c r="F46" s="419"/>
      <c r="G46" s="419"/>
      <c r="H46" s="420"/>
      <c r="I46" s="472" t="s">
        <v>56</v>
      </c>
      <c r="J46" s="420"/>
      <c r="K46" s="470"/>
    </row>
    <row r="47" spans="2:11" ht="17.45" customHeight="1" x14ac:dyDescent="0.25">
      <c r="B47" s="473" t="s">
        <v>57</v>
      </c>
      <c r="C47" s="419"/>
      <c r="D47" s="420"/>
      <c r="E47" s="474" t="s">
        <v>58</v>
      </c>
      <c r="F47" s="419"/>
      <c r="G47" s="419"/>
      <c r="H47" s="420"/>
      <c r="I47" s="464" t="s">
        <v>59</v>
      </c>
      <c r="J47" s="420"/>
      <c r="K47" s="465"/>
    </row>
    <row r="48" spans="2:11" ht="17.45" customHeight="1" x14ac:dyDescent="0.25">
      <c r="B48" s="473" t="s">
        <v>60</v>
      </c>
      <c r="C48" s="419"/>
      <c r="D48" s="420"/>
      <c r="E48" s="474" t="s">
        <v>61</v>
      </c>
      <c r="F48" s="419"/>
      <c r="G48" s="419"/>
      <c r="H48" s="420"/>
      <c r="I48" s="464" t="s">
        <v>62</v>
      </c>
      <c r="J48" s="420"/>
      <c r="K48" s="465"/>
    </row>
    <row r="49" spans="2:11" ht="17.45" customHeight="1" x14ac:dyDescent="0.25">
      <c r="B49" s="473" t="s">
        <v>63</v>
      </c>
      <c r="C49" s="419"/>
      <c r="D49" s="420"/>
      <c r="E49" s="474" t="s">
        <v>64</v>
      </c>
      <c r="F49" s="419"/>
      <c r="G49" s="419"/>
      <c r="H49" s="420"/>
      <c r="I49" s="464" t="s">
        <v>65</v>
      </c>
      <c r="J49" s="420"/>
      <c r="K49" s="465"/>
    </row>
    <row r="50" spans="2:11" ht="17.45" customHeight="1" x14ac:dyDescent="0.25">
      <c r="B50" s="473" t="s">
        <v>66</v>
      </c>
      <c r="C50" s="419"/>
      <c r="D50" s="420"/>
      <c r="E50" s="475" t="s">
        <v>67</v>
      </c>
      <c r="F50" s="419"/>
      <c r="G50" s="419"/>
      <c r="H50" s="419"/>
      <c r="I50" s="464" t="s">
        <v>68</v>
      </c>
      <c r="J50" s="420"/>
      <c r="K50" s="465"/>
    </row>
    <row r="51" spans="2:11" ht="17.45" customHeight="1" x14ac:dyDescent="0.25">
      <c r="B51" s="473" t="s">
        <v>69</v>
      </c>
      <c r="C51" s="419"/>
      <c r="D51" s="420"/>
      <c r="E51" s="464" t="s">
        <v>911</v>
      </c>
      <c r="F51" s="419"/>
      <c r="G51" s="419"/>
      <c r="H51" s="420"/>
      <c r="I51" s="476" t="s">
        <v>912</v>
      </c>
      <c r="J51" s="476"/>
      <c r="K51" s="465"/>
    </row>
    <row r="52" spans="2:11" ht="17.45" customHeight="1" x14ac:dyDescent="0.25">
      <c r="B52" s="477"/>
      <c r="C52" s="477"/>
      <c r="D52" s="477"/>
      <c r="E52" s="477"/>
      <c r="F52" s="477"/>
      <c r="G52" s="465"/>
      <c r="H52" s="465"/>
      <c r="I52" s="465"/>
      <c r="J52" s="465"/>
      <c r="K52" s="465"/>
    </row>
    <row r="53" spans="2:11" ht="17.45" customHeight="1" x14ac:dyDescent="0.25">
      <c r="B53" s="477"/>
      <c r="C53" s="477"/>
      <c r="D53" s="477"/>
      <c r="E53" s="477"/>
      <c r="F53" s="477"/>
      <c r="G53" s="465"/>
      <c r="H53" s="465"/>
      <c r="I53" s="465"/>
      <c r="J53" s="465"/>
      <c r="K53" s="465"/>
    </row>
    <row r="54" spans="2:11" ht="15.75" customHeight="1" x14ac:dyDescent="0.25">
      <c r="B54" s="478" t="s">
        <v>70</v>
      </c>
      <c r="C54" s="430"/>
      <c r="D54" s="430"/>
      <c r="E54" s="430"/>
      <c r="F54" s="430"/>
      <c r="G54" s="430"/>
      <c r="H54" s="430"/>
      <c r="I54" s="430"/>
      <c r="J54" s="430"/>
      <c r="K54" s="479"/>
    </row>
    <row r="55" spans="2:11" ht="14.45" customHeight="1" x14ac:dyDescent="0.25">
      <c r="B55" s="480"/>
      <c r="C55" s="480"/>
      <c r="D55" s="480"/>
      <c r="E55" s="480"/>
      <c r="F55" s="480"/>
      <c r="G55" s="480"/>
      <c r="H55" s="480"/>
      <c r="I55" s="480"/>
      <c r="J55" s="480"/>
      <c r="K55" s="480"/>
    </row>
    <row r="56" spans="2:11" ht="14.45" customHeight="1" x14ac:dyDescent="0.25">
      <c r="B56" s="423" t="s">
        <v>71</v>
      </c>
      <c r="C56" s="481"/>
      <c r="D56" s="481"/>
      <c r="E56" s="481"/>
      <c r="F56" s="481"/>
      <c r="G56" s="481"/>
      <c r="H56" s="481"/>
      <c r="I56" s="481"/>
      <c r="J56" s="482"/>
      <c r="K56" s="422"/>
    </row>
    <row r="57" spans="2:11" ht="17.100000000000001" customHeight="1" x14ac:dyDescent="0.25">
      <c r="B57" s="483"/>
      <c r="C57" s="484"/>
      <c r="D57" s="484"/>
      <c r="E57" s="484"/>
      <c r="F57" s="484"/>
      <c r="G57" s="484"/>
      <c r="H57" s="484"/>
      <c r="I57" s="484"/>
      <c r="J57" s="485"/>
      <c r="K57" s="422"/>
    </row>
    <row r="58" spans="2:11" ht="17.100000000000001" customHeight="1" x14ac:dyDescent="0.25">
      <c r="B58" s="486"/>
      <c r="C58" s="419"/>
      <c r="D58" s="419"/>
      <c r="E58" s="419"/>
      <c r="F58" s="419"/>
      <c r="G58" s="419"/>
      <c r="H58" s="419"/>
      <c r="I58" s="419"/>
      <c r="J58" s="419"/>
      <c r="K58" s="422"/>
    </row>
    <row r="59" spans="2:11" ht="15" customHeight="1" x14ac:dyDescent="0.25">
      <c r="B59" s="487" t="s">
        <v>72</v>
      </c>
      <c r="C59" s="481"/>
      <c r="D59" s="482"/>
      <c r="E59" s="487" t="s">
        <v>73</v>
      </c>
      <c r="F59" s="487" t="s">
        <v>74</v>
      </c>
      <c r="G59" s="481"/>
      <c r="H59" s="481"/>
      <c r="I59" s="482"/>
      <c r="J59" s="487" t="s">
        <v>75</v>
      </c>
      <c r="K59" s="422"/>
    </row>
    <row r="60" spans="2:11" ht="17.45" customHeight="1" x14ac:dyDescent="0.25">
      <c r="B60" s="483"/>
      <c r="C60" s="484"/>
      <c r="D60" s="485"/>
      <c r="E60" s="488"/>
      <c r="F60" s="483"/>
      <c r="G60" s="484"/>
      <c r="H60" s="484"/>
      <c r="I60" s="485"/>
      <c r="J60" s="488"/>
      <c r="K60" s="422"/>
    </row>
    <row r="61" spans="2:11" ht="26.1" customHeight="1" x14ac:dyDescent="0.25">
      <c r="B61" s="489" t="s">
        <v>76</v>
      </c>
      <c r="C61" s="481"/>
      <c r="D61" s="482"/>
      <c r="E61" s="489" t="s">
        <v>77</v>
      </c>
      <c r="F61" s="490" t="s">
        <v>78</v>
      </c>
      <c r="G61" s="491"/>
      <c r="H61" s="491"/>
      <c r="I61" s="492"/>
      <c r="J61" s="489"/>
      <c r="K61" s="493"/>
    </row>
    <row r="62" spans="2:11" ht="17.100000000000001" customHeight="1" x14ac:dyDescent="0.25">
      <c r="B62" s="483"/>
      <c r="C62" s="484"/>
      <c r="D62" s="485"/>
      <c r="E62" s="488"/>
      <c r="F62" s="494"/>
      <c r="G62" s="495"/>
      <c r="H62" s="495"/>
      <c r="I62" s="496"/>
      <c r="J62" s="488"/>
      <c r="K62" s="493"/>
    </row>
    <row r="63" spans="2:11" ht="17.100000000000001" customHeight="1" x14ac:dyDescent="0.25">
      <c r="B63" s="489" t="s">
        <v>79</v>
      </c>
      <c r="C63" s="481"/>
      <c r="D63" s="482"/>
      <c r="E63" s="489" t="s">
        <v>77</v>
      </c>
      <c r="F63" s="490" t="s">
        <v>80</v>
      </c>
      <c r="G63" s="491"/>
      <c r="H63" s="491"/>
      <c r="I63" s="492"/>
      <c r="J63" s="489"/>
      <c r="K63" s="493"/>
    </row>
    <row r="64" spans="2:11" ht="17.100000000000001" customHeight="1" x14ac:dyDescent="0.25">
      <c r="B64" s="483"/>
      <c r="C64" s="484"/>
      <c r="D64" s="485"/>
      <c r="E64" s="488"/>
      <c r="F64" s="494"/>
      <c r="G64" s="495"/>
      <c r="H64" s="495"/>
      <c r="I64" s="496"/>
      <c r="J64" s="488"/>
      <c r="K64" s="493"/>
    </row>
    <row r="65" spans="2:11" ht="17.100000000000001" customHeight="1" x14ac:dyDescent="0.25">
      <c r="B65" s="489" t="s">
        <v>81</v>
      </c>
      <c r="C65" s="481"/>
      <c r="D65" s="482"/>
      <c r="E65" s="489" t="s">
        <v>77</v>
      </c>
      <c r="F65" s="490" t="s">
        <v>82</v>
      </c>
      <c r="G65" s="491"/>
      <c r="H65" s="491"/>
      <c r="I65" s="492"/>
      <c r="J65" s="489"/>
      <c r="K65" s="493"/>
    </row>
    <row r="66" spans="2:11" ht="17.100000000000001" customHeight="1" x14ac:dyDescent="0.25">
      <c r="B66" s="483"/>
      <c r="C66" s="484"/>
      <c r="D66" s="485"/>
      <c r="E66" s="488"/>
      <c r="F66" s="494"/>
      <c r="G66" s="495"/>
      <c r="H66" s="495"/>
      <c r="I66" s="496"/>
      <c r="J66" s="488"/>
      <c r="K66" s="493"/>
    </row>
    <row r="67" spans="2:11" ht="17.100000000000001" customHeight="1" x14ac:dyDescent="0.25">
      <c r="B67" s="489" t="s">
        <v>83</v>
      </c>
      <c r="C67" s="481"/>
      <c r="D67" s="482"/>
      <c r="E67" s="489" t="s">
        <v>77</v>
      </c>
      <c r="F67" s="490" t="s">
        <v>84</v>
      </c>
      <c r="G67" s="491"/>
      <c r="H67" s="491"/>
      <c r="I67" s="492"/>
      <c r="J67" s="489"/>
      <c r="K67" s="493"/>
    </row>
    <row r="68" spans="2:11" ht="17.100000000000001" customHeight="1" x14ac:dyDescent="0.25">
      <c r="B68" s="483"/>
      <c r="C68" s="484"/>
      <c r="D68" s="485"/>
      <c r="E68" s="488"/>
      <c r="F68" s="494"/>
      <c r="G68" s="495"/>
      <c r="H68" s="495"/>
      <c r="I68" s="496"/>
      <c r="J68" s="488"/>
      <c r="K68" s="493"/>
    </row>
    <row r="69" spans="2:11" ht="17.100000000000001" customHeight="1" x14ac:dyDescent="0.25">
      <c r="B69" s="489" t="s">
        <v>85</v>
      </c>
      <c r="C69" s="481"/>
      <c r="D69" s="482"/>
      <c r="E69" s="489" t="s">
        <v>77</v>
      </c>
      <c r="F69" s="490" t="s">
        <v>86</v>
      </c>
      <c r="G69" s="491"/>
      <c r="H69" s="491"/>
      <c r="I69" s="492"/>
      <c r="J69" s="489"/>
      <c r="K69" s="493"/>
    </row>
    <row r="70" spans="2:11" ht="17.100000000000001" customHeight="1" x14ac:dyDescent="0.25">
      <c r="B70" s="483"/>
      <c r="C70" s="484"/>
      <c r="D70" s="485"/>
      <c r="E70" s="488"/>
      <c r="F70" s="494"/>
      <c r="G70" s="495"/>
      <c r="H70" s="495"/>
      <c r="I70" s="496"/>
      <c r="J70" s="488"/>
      <c r="K70" s="493"/>
    </row>
    <row r="71" spans="2:11" ht="17.100000000000001" customHeight="1" x14ac:dyDescent="0.25">
      <c r="B71" s="489" t="s">
        <v>87</v>
      </c>
      <c r="C71" s="481"/>
      <c r="D71" s="482"/>
      <c r="E71" s="489" t="s">
        <v>77</v>
      </c>
      <c r="F71" s="497" t="s">
        <v>88</v>
      </c>
      <c r="G71" s="498"/>
      <c r="H71" s="498"/>
      <c r="I71" s="499"/>
      <c r="J71" s="489"/>
      <c r="K71" s="493"/>
    </row>
    <row r="72" spans="2:11" ht="51.6" customHeight="1" x14ac:dyDescent="0.25">
      <c r="B72" s="483"/>
      <c r="C72" s="484"/>
      <c r="D72" s="485"/>
      <c r="E72" s="488"/>
      <c r="F72" s="500"/>
      <c r="G72" s="501"/>
      <c r="H72" s="501"/>
      <c r="I72" s="502"/>
      <c r="J72" s="488"/>
      <c r="K72" s="493"/>
    </row>
    <row r="73" spans="2:11" ht="17.100000000000001" customHeight="1" x14ac:dyDescent="0.25">
      <c r="B73" s="489" t="s">
        <v>89</v>
      </c>
      <c r="C73" s="481"/>
      <c r="D73" s="482"/>
      <c r="E73" s="489" t="s">
        <v>77</v>
      </c>
      <c r="F73" s="490" t="s">
        <v>90</v>
      </c>
      <c r="G73" s="491"/>
      <c r="H73" s="491"/>
      <c r="I73" s="492"/>
      <c r="J73" s="489"/>
      <c r="K73" s="493"/>
    </row>
    <row r="74" spans="2:11" ht="17.100000000000001" customHeight="1" x14ac:dyDescent="0.25">
      <c r="B74" s="483"/>
      <c r="C74" s="484"/>
      <c r="D74" s="485"/>
      <c r="E74" s="488"/>
      <c r="F74" s="494"/>
      <c r="G74" s="495"/>
      <c r="H74" s="495"/>
      <c r="I74" s="496"/>
      <c r="J74" s="488"/>
      <c r="K74" s="493"/>
    </row>
    <row r="75" spans="2:11" ht="17.100000000000001" customHeight="1" x14ac:dyDescent="0.25">
      <c r="B75" s="489" t="s">
        <v>91</v>
      </c>
      <c r="C75" s="481"/>
      <c r="D75" s="482"/>
      <c r="E75" s="489" t="s">
        <v>77</v>
      </c>
      <c r="F75" s="490" t="s">
        <v>92</v>
      </c>
      <c r="G75" s="491"/>
      <c r="H75" s="491"/>
      <c r="I75" s="492"/>
      <c r="J75" s="489"/>
      <c r="K75" s="493"/>
    </row>
    <row r="76" spans="2:11" ht="17.100000000000001" customHeight="1" x14ac:dyDescent="0.25">
      <c r="B76" s="483"/>
      <c r="C76" s="484"/>
      <c r="D76" s="485"/>
      <c r="E76" s="488"/>
      <c r="F76" s="494"/>
      <c r="G76" s="495"/>
      <c r="H76" s="495"/>
      <c r="I76" s="496"/>
      <c r="J76" s="488"/>
      <c r="K76" s="493"/>
    </row>
    <row r="77" spans="2:11" x14ac:dyDescent="0.25">
      <c r="B77" s="461"/>
      <c r="C77" s="461"/>
      <c r="D77" s="461"/>
      <c r="E77" s="461"/>
      <c r="F77" s="461"/>
      <c r="G77" s="461"/>
      <c r="H77" s="461"/>
      <c r="I77" s="461"/>
      <c r="J77" s="461"/>
      <c r="K77" s="461"/>
    </row>
    <row r="78" spans="2:11" x14ac:dyDescent="0.25">
      <c r="B78" s="461"/>
      <c r="C78" s="461"/>
      <c r="D78" s="461"/>
      <c r="E78" s="461"/>
      <c r="F78" s="461"/>
      <c r="G78" s="461"/>
      <c r="H78" s="461"/>
      <c r="I78" s="461"/>
      <c r="J78" s="461"/>
      <c r="K78" s="461"/>
    </row>
    <row r="79" spans="2:11" x14ac:dyDescent="0.25">
      <c r="B79" s="461"/>
      <c r="C79" s="461"/>
      <c r="D79" s="461"/>
      <c r="E79" s="461"/>
      <c r="F79" s="461"/>
      <c r="G79" s="461"/>
      <c r="H79" s="461"/>
      <c r="I79" s="461"/>
      <c r="J79" s="461"/>
      <c r="K79" s="461"/>
    </row>
    <row r="80" spans="2:11" x14ac:dyDescent="0.25">
      <c r="B80" s="461"/>
      <c r="C80" s="461"/>
      <c r="D80" s="461"/>
      <c r="E80" s="461"/>
      <c r="F80" s="461"/>
      <c r="G80" s="461"/>
      <c r="H80" s="461"/>
      <c r="I80" s="461"/>
      <c r="J80" s="461"/>
      <c r="K80" s="461"/>
    </row>
    <row r="81" spans="2:11" x14ac:dyDescent="0.25">
      <c r="B81" s="461"/>
      <c r="C81" s="461"/>
      <c r="D81" s="461"/>
      <c r="E81" s="461"/>
      <c r="F81" s="461"/>
      <c r="G81" s="461"/>
      <c r="H81" s="461"/>
      <c r="I81" s="461"/>
      <c r="J81" s="461"/>
      <c r="K81" s="461"/>
    </row>
    <row r="82" spans="2:11" x14ac:dyDescent="0.25">
      <c r="B82" s="461"/>
      <c r="C82" s="461"/>
      <c r="D82" s="461"/>
      <c r="E82" s="461"/>
      <c r="F82" s="461"/>
      <c r="G82" s="461"/>
      <c r="H82" s="461"/>
      <c r="I82" s="461"/>
      <c r="J82" s="461"/>
      <c r="K82" s="461"/>
    </row>
    <row r="83" spans="2:11" x14ac:dyDescent="0.25">
      <c r="B83" s="461"/>
      <c r="C83" s="461"/>
      <c r="D83" s="461"/>
      <c r="E83" s="461"/>
      <c r="F83" s="461"/>
      <c r="G83" s="461"/>
      <c r="H83" s="461"/>
      <c r="I83" s="461"/>
      <c r="J83" s="461"/>
      <c r="K83" s="461"/>
    </row>
    <row r="84" spans="2:11" x14ac:dyDescent="0.25">
      <c r="B84" s="461"/>
      <c r="C84" s="461"/>
      <c r="D84" s="461"/>
      <c r="E84" s="461"/>
      <c r="F84" s="461"/>
      <c r="G84" s="461"/>
      <c r="H84" s="461"/>
      <c r="I84" s="461"/>
      <c r="J84" s="461"/>
      <c r="K84" s="461"/>
    </row>
    <row r="85" spans="2:11" x14ac:dyDescent="0.25">
      <c r="B85" s="461"/>
      <c r="C85" s="461"/>
      <c r="D85" s="461"/>
      <c r="E85" s="461"/>
      <c r="F85" s="461"/>
      <c r="G85" s="461"/>
      <c r="H85" s="461"/>
      <c r="I85" s="461"/>
      <c r="J85" s="461"/>
      <c r="K85" s="461"/>
    </row>
    <row r="86" spans="2:11" x14ac:dyDescent="0.25">
      <c r="B86" s="461"/>
      <c r="C86" s="461"/>
      <c r="D86" s="461"/>
      <c r="E86" s="461"/>
      <c r="F86" s="461"/>
      <c r="G86" s="461"/>
      <c r="H86" s="461"/>
      <c r="I86" s="461"/>
      <c r="J86" s="461"/>
      <c r="K86" s="461"/>
    </row>
  </sheetData>
  <sheetProtection sheet="1" objects="1" scenarios="1" formatColumns="0" formatRows="0"/>
  <mergeCells count="124">
    <mergeCell ref="B3:J3"/>
    <mergeCell ref="E24:J24"/>
    <mergeCell ref="J73:J74"/>
    <mergeCell ref="E8:J8"/>
    <mergeCell ref="B36:I36"/>
    <mergeCell ref="B45:I45"/>
    <mergeCell ref="E49:H49"/>
    <mergeCell ref="B67:D68"/>
    <mergeCell ref="B69:D70"/>
    <mergeCell ref="F67:I68"/>
    <mergeCell ref="F69:I70"/>
    <mergeCell ref="E4:J4"/>
    <mergeCell ref="B58:J58"/>
    <mergeCell ref="B48:D48"/>
    <mergeCell ref="E67:E68"/>
    <mergeCell ref="B14:D14"/>
    <mergeCell ref="B23:D23"/>
    <mergeCell ref="E69:E70"/>
    <mergeCell ref="F65:I66"/>
    <mergeCell ref="B59:D60"/>
    <mergeCell ref="E47:H47"/>
    <mergeCell ref="E19:J19"/>
    <mergeCell ref="B25:D25"/>
    <mergeCell ref="B17:D17"/>
    <mergeCell ref="B2:J2"/>
    <mergeCell ref="E10:J10"/>
    <mergeCell ref="I46:J46"/>
    <mergeCell ref="B33:D33"/>
    <mergeCell ref="E46:H46"/>
    <mergeCell ref="B8:D8"/>
    <mergeCell ref="B4:D4"/>
    <mergeCell ref="B11:D11"/>
    <mergeCell ref="E9:J9"/>
    <mergeCell ref="B13:J13"/>
    <mergeCell ref="E11:J11"/>
    <mergeCell ref="B37:D37"/>
    <mergeCell ref="B32:I32"/>
    <mergeCell ref="E29:J29"/>
    <mergeCell ref="E28:J28"/>
    <mergeCell ref="B6:D6"/>
    <mergeCell ref="B20:D20"/>
    <mergeCell ref="E15:J15"/>
    <mergeCell ref="E26:J26"/>
    <mergeCell ref="B15:D15"/>
    <mergeCell ref="B24:D24"/>
    <mergeCell ref="E7:J7"/>
    <mergeCell ref="E16:J16"/>
    <mergeCell ref="B26:D26"/>
    <mergeCell ref="E5:J5"/>
    <mergeCell ref="B12:D12"/>
    <mergeCell ref="E20:J20"/>
    <mergeCell ref="E6:J6"/>
    <mergeCell ref="B19:D19"/>
    <mergeCell ref="B9:D9"/>
    <mergeCell ref="E48:H48"/>
    <mergeCell ref="B5:D5"/>
    <mergeCell ref="E37:J37"/>
    <mergeCell ref="E31:J31"/>
    <mergeCell ref="B29:D29"/>
    <mergeCell ref="B40:J42"/>
    <mergeCell ref="B7:D7"/>
    <mergeCell ref="B22:I22"/>
    <mergeCell ref="E34:J34"/>
    <mergeCell ref="B10:D10"/>
    <mergeCell ref="E18:J18"/>
    <mergeCell ref="B46:D46"/>
    <mergeCell ref="E14:J14"/>
    <mergeCell ref="E23:J23"/>
    <mergeCell ref="B21:D21"/>
    <mergeCell ref="E12:J12"/>
    <mergeCell ref="E21:J21"/>
    <mergeCell ref="B47:D47"/>
    <mergeCell ref="B31:D31"/>
    <mergeCell ref="E63:E64"/>
    <mergeCell ref="E30:J30"/>
    <mergeCell ref="B34:D34"/>
    <mergeCell ref="B28:D28"/>
    <mergeCell ref="E61:E62"/>
    <mergeCell ref="B16:D16"/>
    <mergeCell ref="J63:J64"/>
    <mergeCell ref="B63:D64"/>
    <mergeCell ref="E73:E74"/>
    <mergeCell ref="J69:J70"/>
    <mergeCell ref="J59:J60"/>
    <mergeCell ref="I48:J48"/>
    <mergeCell ref="E33:J33"/>
    <mergeCell ref="B54:J54"/>
    <mergeCell ref="I50:J50"/>
    <mergeCell ref="I49:J49"/>
    <mergeCell ref="E51:H51"/>
    <mergeCell ref="J71:J72"/>
    <mergeCell ref="E59:E60"/>
    <mergeCell ref="I47:J47"/>
    <mergeCell ref="E50:H50"/>
    <mergeCell ref="B35:D35"/>
    <mergeCell ref="B50:D50"/>
    <mergeCell ref="I51:J51"/>
    <mergeCell ref="J61:J62"/>
    <mergeCell ref="F59:I60"/>
    <mergeCell ref="B56:J57"/>
    <mergeCell ref="B75:D76"/>
    <mergeCell ref="E75:E76"/>
    <mergeCell ref="F75:I76"/>
    <mergeCell ref="J75:J76"/>
    <mergeCell ref="E17:J17"/>
    <mergeCell ref="B18:D18"/>
    <mergeCell ref="B65:D66"/>
    <mergeCell ref="E35:J35"/>
    <mergeCell ref="F63:I64"/>
    <mergeCell ref="B49:D49"/>
    <mergeCell ref="B71:D72"/>
    <mergeCell ref="B51:D51"/>
    <mergeCell ref="E25:J25"/>
    <mergeCell ref="B73:D74"/>
    <mergeCell ref="E71:E72"/>
    <mergeCell ref="J67:J68"/>
    <mergeCell ref="F61:I62"/>
    <mergeCell ref="F71:I72"/>
    <mergeCell ref="F73:I74"/>
    <mergeCell ref="E65:E66"/>
    <mergeCell ref="B30:D30"/>
    <mergeCell ref="B61:D62"/>
    <mergeCell ref="B27:I27"/>
    <mergeCell ref="J65:J66"/>
  </mergeCells>
  <dataValidations count="4">
    <dataValidation type="list" allowBlank="1" showInputMessage="1" showErrorMessage="1" prompt="Select implementation status" sqref="E37" xr:uid="{00000000-0002-0000-0100-000000000000}">
      <formula1>"Less than 1 year Implementation, 1st PIR, 2nd PIR, 3rd PIR, 4th PIR, 5th PIR, 6th PIR, 7th PIR, 8th PIR, 9th PIR, 10th PIR, 11th PIR, 12th PIR, 13th PIR, 14th PIR, 15th PIR, Final PIR"</formula1>
    </dataValidation>
    <dataValidation type="list" allowBlank="1" showInputMessage="1" showErrorMessage="1" prompt="Select Region" sqref="E4" xr:uid="{00000000-0002-0000-0100-000001000000}">
      <formula1>"Global, Inter-regional, Africa (RAF), Asia and the Pacific (RAP), Europe and Central Asia (REU), Latin America and the Caribbean (RLC), Near East and North Africa (RNE)"</formula1>
    </dataValidation>
    <dataValidation type="date" allowBlank="1" showInputMessage="1" showErrorMessage="1" sqref="E16:K16" xr:uid="{00000000-0002-0000-0100-000002000000}">
      <formula1>42005</formula1>
      <formula2>49310</formula2>
    </dataValidation>
    <dataValidation type="list" allowBlank="1" showInputMessage="1" showErrorMessage="1" prompt="Select Yes or No" sqref="E61:E76" xr:uid="{00000000-0002-0000-0100-000003000000}">
      <formula1>"Yes, No"</formula1>
    </dataValidation>
  </dataValidations>
  <hyperlinks>
    <hyperlink ref="I47" r:id="rId1" xr:uid="{3F1C203F-6478-4EFC-9A5B-CE4F130A93A6}"/>
    <hyperlink ref="I48" r:id="rId2" xr:uid="{B4BA599A-91C0-4AC5-9AF0-2CDFF7EB9599}"/>
    <hyperlink ref="I49" r:id="rId3" xr:uid="{0BAFA174-9B04-46E6-AD19-FBD6223A5C8D}"/>
    <hyperlink ref="I50" r:id="rId4" xr:uid="{38BECCFE-2629-422F-8421-06DB650869A4}"/>
    <hyperlink ref="I51" r:id="rId5" display="hernan.gonzalez@fao.org" xr:uid="{86F4FC69-B7FC-445B-9EFD-27C62EB1D68D}"/>
    <hyperlink ref="I51:J51" r:id="rId6" display="lorenzo.camposaguirre@fao.org" xr:uid="{E11DDA85-8EAA-4CC9-8994-B252959D6C0F}"/>
  </hyperlinks>
  <pageMargins left="0.25" right="0.25" top="0.75" bottom="0.75" header="0.3" footer="0.3"/>
  <pageSetup paperSize="5" scale="91" pageOrder="overThenDown" orientation="portrait" r:id="rId7"/>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3" tint="0.749992370372631"/>
  </sheetPr>
  <dimension ref="A1:A32"/>
  <sheetViews>
    <sheetView showGridLines="0" view="pageBreakPreview" zoomScaleNormal="100" zoomScaleSheetLayoutView="100" workbookViewId="0">
      <selection activeCell="K13" sqref="K13"/>
    </sheetView>
  </sheetViews>
  <sheetFormatPr defaultColWidth="8.85546875" defaultRowHeight="15" x14ac:dyDescent="0.25"/>
  <cols>
    <col min="1" max="1" width="104.42578125" customWidth="1"/>
  </cols>
  <sheetData>
    <row r="1" spans="1:1" x14ac:dyDescent="0.25">
      <c r="A1" s="2"/>
    </row>
    <row r="2" spans="1:1" x14ac:dyDescent="0.25">
      <c r="A2" s="30" t="s">
        <v>885</v>
      </c>
    </row>
    <row r="3" spans="1:1" x14ac:dyDescent="0.25">
      <c r="A3" s="23"/>
    </row>
    <row r="4" spans="1:1" ht="84" customHeight="1" x14ac:dyDescent="0.25">
      <c r="A4" s="31" t="s">
        <v>886</v>
      </c>
    </row>
    <row r="5" spans="1:1" x14ac:dyDescent="0.25">
      <c r="A5" s="32" t="s">
        <v>887</v>
      </c>
    </row>
    <row r="6" spans="1:1" x14ac:dyDescent="0.25">
      <c r="A6" s="29" t="s">
        <v>888</v>
      </c>
    </row>
    <row r="7" spans="1:1" ht="15" customHeight="1" x14ac:dyDescent="0.25">
      <c r="A7" s="29" t="s">
        <v>889</v>
      </c>
    </row>
    <row r="8" spans="1:1" ht="15.75" customHeight="1" x14ac:dyDescent="0.25">
      <c r="A8" s="29" t="s">
        <v>890</v>
      </c>
    </row>
    <row r="9" spans="1:1" x14ac:dyDescent="0.25">
      <c r="A9" s="29" t="s">
        <v>891</v>
      </c>
    </row>
    <row r="10" spans="1:1" x14ac:dyDescent="0.25">
      <c r="A10" s="7"/>
    </row>
    <row r="11" spans="1:1" x14ac:dyDescent="0.25">
      <c r="A11" s="7"/>
    </row>
    <row r="12" spans="1:1" x14ac:dyDescent="0.25">
      <c r="A12" s="7"/>
    </row>
    <row r="13" spans="1:1" x14ac:dyDescent="0.25">
      <c r="A13" s="7"/>
    </row>
    <row r="14" spans="1:1" x14ac:dyDescent="0.25">
      <c r="A14" s="2"/>
    </row>
    <row r="15" spans="1:1" x14ac:dyDescent="0.25">
      <c r="A15" s="2"/>
    </row>
    <row r="16" spans="1:1" x14ac:dyDescent="0.25">
      <c r="A16" s="2"/>
    </row>
    <row r="17" spans="1:1" x14ac:dyDescent="0.25">
      <c r="A17" s="2"/>
    </row>
    <row r="18" spans="1:1" x14ac:dyDescent="0.25">
      <c r="A18" s="2"/>
    </row>
    <row r="19" spans="1:1" x14ac:dyDescent="0.25">
      <c r="A19" s="2"/>
    </row>
    <row r="20" spans="1:1" x14ac:dyDescent="0.25">
      <c r="A20" s="2"/>
    </row>
    <row r="21" spans="1:1" x14ac:dyDescent="0.25">
      <c r="A21" s="2"/>
    </row>
    <row r="22" spans="1:1" x14ac:dyDescent="0.25">
      <c r="A22" s="2"/>
    </row>
    <row r="23" spans="1:1" x14ac:dyDescent="0.25">
      <c r="A23" s="2"/>
    </row>
    <row r="24" spans="1:1" ht="16.5" customHeight="1" x14ac:dyDescent="0.25">
      <c r="A24" s="347" t="s">
        <v>892</v>
      </c>
    </row>
    <row r="25" spans="1:1" x14ac:dyDescent="0.25">
      <c r="A25" s="94"/>
    </row>
    <row r="26" spans="1:1" x14ac:dyDescent="0.25">
      <c r="A26" s="94"/>
    </row>
    <row r="27" spans="1:1" x14ac:dyDescent="0.25">
      <c r="A27" s="94"/>
    </row>
    <row r="28" spans="1:1" x14ac:dyDescent="0.25">
      <c r="A28" s="94"/>
    </row>
    <row r="29" spans="1:1" x14ac:dyDescent="0.25">
      <c r="A29" s="94"/>
    </row>
    <row r="30" spans="1:1" x14ac:dyDescent="0.25">
      <c r="A30" s="94"/>
    </row>
    <row r="31" spans="1:1" x14ac:dyDescent="0.25">
      <c r="A31" s="94"/>
    </row>
    <row r="32" spans="1:1" x14ac:dyDescent="0.25">
      <c r="A32" s="2"/>
    </row>
  </sheetData>
  <sheetProtection sheet="1" objects="1" scenarios="1" formatColumns="0" formatRows="0"/>
  <mergeCells count="1">
    <mergeCell ref="A24:A31"/>
  </mergeCells>
  <hyperlinks>
    <hyperlink ref="A6" r:id="rId1" xr:uid="{00000000-0004-0000-1500-000000000000}"/>
    <hyperlink ref="A7" r:id="rId2" xr:uid="{00000000-0004-0000-1500-000001000000}"/>
    <hyperlink ref="A8" r:id="rId3" xr:uid="{00000000-0004-0000-1500-000002000000}"/>
    <hyperlink ref="A9" r:id="rId4" xr:uid="{00000000-0004-0000-1500-000003000000}"/>
  </hyperlinks>
  <pageMargins left="0.25" right="0.25" top="0.75" bottom="0.75" header="0.3" footer="0.3"/>
  <pageSetup paperSize="5" orientation="portrait"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4">
    <tabColor theme="3" tint="0.499984740745262"/>
  </sheetPr>
  <dimension ref="A1:I22"/>
  <sheetViews>
    <sheetView zoomScale="110" zoomScaleNormal="110" workbookViewId="0">
      <selection activeCell="C5" sqref="C5"/>
    </sheetView>
  </sheetViews>
  <sheetFormatPr defaultColWidth="8.85546875" defaultRowHeight="15" x14ac:dyDescent="0.25"/>
  <cols>
    <col min="1" max="1" width="32.42578125" customWidth="1"/>
    <col min="2" max="2" width="13.42578125" customWidth="1"/>
    <col min="4" max="4" width="10" customWidth="1"/>
    <col min="5" max="5" width="14.140625" customWidth="1"/>
    <col min="6" max="6" width="15" customWidth="1"/>
    <col min="7" max="7" width="14.42578125" customWidth="1"/>
    <col min="8" max="8" width="12.42578125" customWidth="1"/>
    <col min="9" max="9" width="11.42578125" customWidth="1"/>
  </cols>
  <sheetData>
    <row r="1" spans="1:9" ht="30" customHeight="1" x14ac:dyDescent="0.25">
      <c r="A1" s="53" t="s">
        <v>93</v>
      </c>
      <c r="B1" s="54" t="s">
        <v>94</v>
      </c>
    </row>
    <row r="2" spans="1:9" ht="23.25" customHeight="1" x14ac:dyDescent="0.25">
      <c r="A2" s="41" t="s">
        <v>95</v>
      </c>
      <c r="B2" s="43">
        <v>1</v>
      </c>
    </row>
    <row r="3" spans="1:9" ht="19.5" customHeight="1" x14ac:dyDescent="0.25">
      <c r="A3" s="41" t="s">
        <v>96</v>
      </c>
      <c r="B3" s="43">
        <v>2</v>
      </c>
    </row>
    <row r="4" spans="1:9" ht="17.25" customHeight="1" x14ac:dyDescent="0.25">
      <c r="A4" s="41" t="s">
        <v>97</v>
      </c>
      <c r="B4" s="43">
        <v>3</v>
      </c>
    </row>
    <row r="5" spans="1:9" ht="18" customHeight="1" x14ac:dyDescent="0.25">
      <c r="A5" s="41" t="s">
        <v>98</v>
      </c>
      <c r="B5" s="43">
        <v>4</v>
      </c>
    </row>
    <row r="6" spans="1:9" ht="19.5" customHeight="1" x14ac:dyDescent="0.25">
      <c r="A6" s="41" t="s">
        <v>99</v>
      </c>
      <c r="B6" s="43">
        <v>5</v>
      </c>
    </row>
    <row r="7" spans="1:9" ht="18" customHeight="1" x14ac:dyDescent="0.25">
      <c r="A7" s="41" t="s">
        <v>100</v>
      </c>
      <c r="B7" s="43">
        <v>6</v>
      </c>
    </row>
    <row r="8" spans="1:9" ht="18" customHeight="1" x14ac:dyDescent="0.25">
      <c r="A8" s="41" t="s">
        <v>101</v>
      </c>
      <c r="B8" s="43">
        <v>0</v>
      </c>
    </row>
    <row r="9" spans="1:9" ht="18.75" customHeight="1" thickBot="1" x14ac:dyDescent="0.3">
      <c r="A9" s="42" t="s">
        <v>102</v>
      </c>
      <c r="B9" s="44">
        <v>0</v>
      </c>
    </row>
    <row r="10" spans="1:9" ht="18.75" customHeight="1" x14ac:dyDescent="0.25">
      <c r="A10" s="28"/>
      <c r="B10" s="28"/>
    </row>
    <row r="11" spans="1:9" ht="18.75" customHeight="1" thickBot="1" x14ac:dyDescent="0.3">
      <c r="A11" s="28"/>
      <c r="B11" s="28"/>
    </row>
    <row r="12" spans="1:9" x14ac:dyDescent="0.25">
      <c r="D12" s="55" t="s">
        <v>103</v>
      </c>
      <c r="E12" s="51"/>
      <c r="F12" s="51"/>
      <c r="G12" s="51"/>
      <c r="H12" s="51"/>
      <c r="I12" s="52"/>
    </row>
    <row r="13" spans="1:9" x14ac:dyDescent="0.25">
      <c r="D13" s="45" t="s">
        <v>104</v>
      </c>
      <c r="E13" s="72" t="s">
        <v>105</v>
      </c>
      <c r="F13" s="72" t="s">
        <v>106</v>
      </c>
      <c r="G13" s="72" t="s">
        <v>107</v>
      </c>
      <c r="H13" s="72" t="s">
        <v>108</v>
      </c>
      <c r="I13" s="73" t="s">
        <v>109</v>
      </c>
    </row>
    <row r="14" spans="1:9" ht="15" customHeight="1" thickBot="1" x14ac:dyDescent="0.3">
      <c r="D14" s="46" t="s">
        <v>110</v>
      </c>
      <c r="E14" s="74">
        <v>20</v>
      </c>
      <c r="F14" s="74">
        <v>25</v>
      </c>
      <c r="G14" s="74">
        <v>25</v>
      </c>
      <c r="H14" s="74">
        <v>0</v>
      </c>
      <c r="I14" s="75">
        <v>30</v>
      </c>
    </row>
    <row r="15" spans="1:9" x14ac:dyDescent="0.25">
      <c r="D15" s="56" t="s">
        <v>111</v>
      </c>
      <c r="E15" s="47"/>
      <c r="F15" s="47"/>
      <c r="G15" s="47"/>
      <c r="H15" s="48"/>
    </row>
    <row r="16" spans="1:9" ht="20.25" customHeight="1" x14ac:dyDescent="0.25">
      <c r="D16" s="49" t="s">
        <v>104</v>
      </c>
      <c r="E16" s="68" t="s">
        <v>105</v>
      </c>
      <c r="F16" s="68" t="s">
        <v>107</v>
      </c>
      <c r="G16" s="68" t="s">
        <v>108</v>
      </c>
      <c r="H16" s="69" t="s">
        <v>109</v>
      </c>
    </row>
    <row r="17" spans="1:8" ht="15" customHeight="1" thickBot="1" x14ac:dyDescent="0.3">
      <c r="D17" s="50" t="s">
        <v>110</v>
      </c>
      <c r="E17" s="70">
        <v>25</v>
      </c>
      <c r="F17" s="70">
        <v>35</v>
      </c>
      <c r="G17" s="70">
        <v>0</v>
      </c>
      <c r="H17" s="71">
        <v>40</v>
      </c>
    </row>
    <row r="18" spans="1:8" ht="15" customHeight="1" thickBot="1" x14ac:dyDescent="0.3"/>
    <row r="19" spans="1:8" ht="15" customHeight="1" thickBot="1" x14ac:dyDescent="0.3">
      <c r="A19" s="57" t="s">
        <v>112</v>
      </c>
      <c r="B19" s="58"/>
      <c r="C19" s="58"/>
      <c r="D19" s="58"/>
      <c r="E19" s="59"/>
    </row>
    <row r="20" spans="1:8" ht="15" customHeight="1" thickBot="1" x14ac:dyDescent="0.3">
      <c r="A20" s="60" t="s">
        <v>113</v>
      </c>
      <c r="B20" s="61"/>
      <c r="C20" s="61"/>
      <c r="D20" s="62" cm="1">
        <f t="array" aca="1" ref="D20" ca="1">_xlfn.LET(_xlpm.hdrRow,MATCH("*Development*Objective*rating*",'2. Progress towards outcomes'!$C:$C,0),_xlpm.rRow,_xlpm.hdrRow+1,_xlpm.ratings,INDEX('2. Progress towards outcomes'!$D:$H,_xlpm.rRow,0),_xlpm.scores,_xlfn.XLOOKUP(_xlpm.ratings,TxtRating,NumRating,0),ROUND(SUMPRODUCT(_xlpm.scores,Weights)/SUM(Weights),0))</f>
        <v>4</v>
      </c>
      <c r="E20" s="63"/>
    </row>
    <row r="21" spans="1:8" ht="15" customHeight="1" thickBot="1" x14ac:dyDescent="0.3">
      <c r="A21" s="60"/>
      <c r="B21" s="61"/>
      <c r="C21" s="61"/>
      <c r="D21" s="64" cm="1">
        <f t="array" ref="D21">ROUND(
  SUMPRODUCT(
      _xlfn.XLOOKUP(
        CHOOSE({1,2,3,4},
          '3. Implementation Progress'!D154,
          '3. Implementation Progress'!F154,
          '3. Implementation Progress'!H154,
          '3. Implementation Progress'!J154
        ),
        TxtRating, NumRating, 0
      ),
      Weights2
  ) / SUM(Weights2),   0)</f>
        <v>4</v>
      </c>
      <c r="E21" s="63"/>
    </row>
    <row r="22" spans="1:8" ht="15" customHeight="1" thickBot="1" x14ac:dyDescent="0.3">
      <c r="A22" s="65"/>
      <c r="B22" s="66"/>
      <c r="C22" s="66"/>
      <c r="D22" s="66"/>
      <c r="E22" s="67"/>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9">
    <tabColor theme="3" tint="0.499984740745262"/>
  </sheetPr>
  <dimension ref="A1:A250"/>
  <sheetViews>
    <sheetView showGridLines="0" topLeftCell="A221" workbookViewId="0">
      <selection activeCell="A2" sqref="A2:A250"/>
    </sheetView>
  </sheetViews>
  <sheetFormatPr defaultColWidth="8.85546875" defaultRowHeight="15" x14ac:dyDescent="0.25"/>
  <cols>
    <col min="1" max="1" width="25.5703125" customWidth="1"/>
  </cols>
  <sheetData>
    <row r="1" spans="1:1" ht="15" customHeight="1" thickBot="1" x14ac:dyDescent="0.3">
      <c r="A1" s="4" t="s">
        <v>114</v>
      </c>
    </row>
    <row r="2" spans="1:1" ht="15" customHeight="1" thickBot="1" x14ac:dyDescent="0.3">
      <c r="A2" s="5" t="s">
        <v>115</v>
      </c>
    </row>
    <row r="3" spans="1:1" ht="15" customHeight="1" thickBot="1" x14ac:dyDescent="0.3">
      <c r="A3" s="6" t="s">
        <v>116</v>
      </c>
    </row>
    <row r="4" spans="1:1" ht="15" customHeight="1" thickBot="1" x14ac:dyDescent="0.3">
      <c r="A4" s="5" t="s">
        <v>117</v>
      </c>
    </row>
    <row r="5" spans="1:1" ht="15" customHeight="1" thickBot="1" x14ac:dyDescent="0.3">
      <c r="A5" s="6" t="s">
        <v>118</v>
      </c>
    </row>
    <row r="6" spans="1:1" ht="15.75" customHeight="1" thickBot="1" x14ac:dyDescent="0.3">
      <c r="A6" s="5" t="s">
        <v>119</v>
      </c>
    </row>
    <row r="7" spans="1:1" ht="15" customHeight="1" thickBot="1" x14ac:dyDescent="0.3">
      <c r="A7" s="6" t="s">
        <v>120</v>
      </c>
    </row>
    <row r="8" spans="1:1" ht="15" customHeight="1" thickBot="1" x14ac:dyDescent="0.3">
      <c r="A8" s="5" t="s">
        <v>121</v>
      </c>
    </row>
    <row r="9" spans="1:1" ht="15" customHeight="1" thickBot="1" x14ac:dyDescent="0.3">
      <c r="A9" s="6" t="s">
        <v>122</v>
      </c>
    </row>
    <row r="10" spans="1:1" ht="15" customHeight="1" thickBot="1" x14ac:dyDescent="0.3">
      <c r="A10" s="5" t="s">
        <v>123</v>
      </c>
    </row>
    <row r="11" spans="1:1" ht="18.75" customHeight="1" thickBot="1" x14ac:dyDescent="0.3">
      <c r="A11" s="6" t="s">
        <v>124</v>
      </c>
    </row>
    <row r="12" spans="1:1" ht="15" customHeight="1" thickBot="1" x14ac:dyDescent="0.3">
      <c r="A12" s="5" t="s">
        <v>125</v>
      </c>
    </row>
    <row r="13" spans="1:1" ht="15" customHeight="1" thickBot="1" x14ac:dyDescent="0.3">
      <c r="A13" s="6" t="s">
        <v>126</v>
      </c>
    </row>
    <row r="14" spans="1:1" ht="15" customHeight="1" thickBot="1" x14ac:dyDescent="0.3">
      <c r="A14" s="5" t="s">
        <v>127</v>
      </c>
    </row>
    <row r="15" spans="1:1" ht="15" customHeight="1" thickBot="1" x14ac:dyDescent="0.3">
      <c r="A15" s="6" t="s">
        <v>128</v>
      </c>
    </row>
    <row r="16" spans="1:1" ht="15" customHeight="1" thickBot="1" x14ac:dyDescent="0.3">
      <c r="A16" s="5" t="s">
        <v>129</v>
      </c>
    </row>
    <row r="17" spans="1:1" ht="15" customHeight="1" thickBot="1" x14ac:dyDescent="0.3">
      <c r="A17" s="6" t="s">
        <v>130</v>
      </c>
    </row>
    <row r="18" spans="1:1" ht="15" customHeight="1" thickBot="1" x14ac:dyDescent="0.3">
      <c r="A18" s="5" t="s">
        <v>131</v>
      </c>
    </row>
    <row r="19" spans="1:1" ht="15" customHeight="1" thickBot="1" x14ac:dyDescent="0.3">
      <c r="A19" s="6" t="s">
        <v>132</v>
      </c>
    </row>
    <row r="20" spans="1:1" ht="15" customHeight="1" thickBot="1" x14ac:dyDescent="0.3">
      <c r="A20" s="5" t="s">
        <v>133</v>
      </c>
    </row>
    <row r="21" spans="1:1" ht="15" customHeight="1" thickBot="1" x14ac:dyDescent="0.3">
      <c r="A21" s="6" t="s">
        <v>134</v>
      </c>
    </row>
    <row r="22" spans="1:1" ht="15" customHeight="1" thickBot="1" x14ac:dyDescent="0.3">
      <c r="A22" s="5" t="s">
        <v>135</v>
      </c>
    </row>
    <row r="23" spans="1:1" ht="15" customHeight="1" thickBot="1" x14ac:dyDescent="0.3">
      <c r="A23" s="6" t="s">
        <v>136</v>
      </c>
    </row>
    <row r="24" spans="1:1" ht="15" customHeight="1" thickBot="1" x14ac:dyDescent="0.3">
      <c r="A24" s="5" t="s">
        <v>137</v>
      </c>
    </row>
    <row r="25" spans="1:1" ht="15" customHeight="1" thickBot="1" x14ac:dyDescent="0.3">
      <c r="A25" s="6" t="s">
        <v>138</v>
      </c>
    </row>
    <row r="26" spans="1:1" ht="15" customHeight="1" thickBot="1" x14ac:dyDescent="0.3">
      <c r="A26" s="5" t="s">
        <v>139</v>
      </c>
    </row>
    <row r="27" spans="1:1" ht="15" customHeight="1" thickBot="1" x14ac:dyDescent="0.3">
      <c r="A27" s="6" t="s">
        <v>140</v>
      </c>
    </row>
    <row r="28" spans="1:1" ht="15" customHeight="1" thickBot="1" x14ac:dyDescent="0.3">
      <c r="A28" s="5" t="s">
        <v>141</v>
      </c>
    </row>
    <row r="29" spans="1:1" ht="24.6" customHeight="1" thickBot="1" x14ac:dyDescent="0.3">
      <c r="A29" s="6" t="s">
        <v>142</v>
      </c>
    </row>
    <row r="30" spans="1:1" ht="18.75" customHeight="1" thickBot="1" x14ac:dyDescent="0.3">
      <c r="A30" s="5" t="s">
        <v>143</v>
      </c>
    </row>
    <row r="31" spans="1:1" ht="15" customHeight="1" thickBot="1" x14ac:dyDescent="0.3">
      <c r="A31" s="6" t="s">
        <v>144</v>
      </c>
    </row>
    <row r="32" spans="1:1" ht="15" customHeight="1" thickBot="1" x14ac:dyDescent="0.3">
      <c r="A32" s="5" t="s">
        <v>145</v>
      </c>
    </row>
    <row r="33" spans="1:1" ht="15" customHeight="1" thickBot="1" x14ac:dyDescent="0.3">
      <c r="A33" s="6" t="s">
        <v>146</v>
      </c>
    </row>
    <row r="34" spans="1:1" ht="20.25" customHeight="1" thickBot="1" x14ac:dyDescent="0.3">
      <c r="A34" s="5" t="s">
        <v>147</v>
      </c>
    </row>
    <row r="35" spans="1:1" ht="19.5" customHeight="1" thickBot="1" x14ac:dyDescent="0.3">
      <c r="A35" s="6" t="s">
        <v>148</v>
      </c>
    </row>
    <row r="36" spans="1:1" ht="18" customHeight="1" thickBot="1" x14ac:dyDescent="0.3">
      <c r="A36" s="5" t="s">
        <v>149</v>
      </c>
    </row>
    <row r="37" spans="1:1" ht="15" customHeight="1" thickBot="1" x14ac:dyDescent="0.3">
      <c r="A37" s="6" t="s">
        <v>150</v>
      </c>
    </row>
    <row r="38" spans="1:1" ht="15" customHeight="1" thickBot="1" x14ac:dyDescent="0.3">
      <c r="A38" s="5" t="s">
        <v>151</v>
      </c>
    </row>
    <row r="39" spans="1:1" ht="15" customHeight="1" thickBot="1" x14ac:dyDescent="0.3">
      <c r="A39" s="6" t="s">
        <v>152</v>
      </c>
    </row>
    <row r="40" spans="1:1" ht="15" customHeight="1" thickBot="1" x14ac:dyDescent="0.3">
      <c r="A40" s="5" t="s">
        <v>153</v>
      </c>
    </row>
    <row r="41" spans="1:1" ht="15" customHeight="1" thickBot="1" x14ac:dyDescent="0.3">
      <c r="A41" s="6" t="s">
        <v>154</v>
      </c>
    </row>
    <row r="42" spans="1:1" ht="15" customHeight="1" thickBot="1" x14ac:dyDescent="0.3">
      <c r="A42" s="5" t="s">
        <v>155</v>
      </c>
    </row>
    <row r="43" spans="1:1" ht="15" customHeight="1" thickBot="1" x14ac:dyDescent="0.3">
      <c r="A43" s="6" t="s">
        <v>156</v>
      </c>
    </row>
    <row r="44" spans="1:1" ht="15" customHeight="1" thickBot="1" x14ac:dyDescent="0.3">
      <c r="A44" s="5" t="s">
        <v>157</v>
      </c>
    </row>
    <row r="45" spans="1:1" ht="15" customHeight="1" thickBot="1" x14ac:dyDescent="0.3">
      <c r="A45" s="6" t="s">
        <v>158</v>
      </c>
    </row>
    <row r="46" spans="1:1" ht="15" customHeight="1" thickBot="1" x14ac:dyDescent="0.3">
      <c r="A46" s="5" t="s">
        <v>159</v>
      </c>
    </row>
    <row r="47" spans="1:1" ht="15" customHeight="1" thickBot="1" x14ac:dyDescent="0.3">
      <c r="A47" s="6" t="s">
        <v>160</v>
      </c>
    </row>
    <row r="48" spans="1:1" ht="15" customHeight="1" thickBot="1" x14ac:dyDescent="0.3">
      <c r="A48" s="5" t="s">
        <v>161</v>
      </c>
    </row>
    <row r="49" spans="1:1" ht="24.6" customHeight="1" thickBot="1" x14ac:dyDescent="0.3">
      <c r="A49" s="6" t="s">
        <v>162</v>
      </c>
    </row>
    <row r="50" spans="1:1" ht="24.6" customHeight="1" thickBot="1" x14ac:dyDescent="0.3">
      <c r="A50" s="5" t="s">
        <v>163</v>
      </c>
    </row>
    <row r="51" spans="1:1" ht="15" customHeight="1" thickBot="1" x14ac:dyDescent="0.3">
      <c r="A51" s="6" t="s">
        <v>164</v>
      </c>
    </row>
    <row r="52" spans="1:1" ht="15" customHeight="1" thickBot="1" x14ac:dyDescent="0.3">
      <c r="A52" s="5" t="s">
        <v>165</v>
      </c>
    </row>
    <row r="53" spans="1:1" ht="15" customHeight="1" thickBot="1" x14ac:dyDescent="0.3">
      <c r="A53" s="6" t="s">
        <v>166</v>
      </c>
    </row>
    <row r="54" spans="1:1" ht="15" customHeight="1" thickBot="1" x14ac:dyDescent="0.3">
      <c r="A54" s="5" t="s">
        <v>167</v>
      </c>
    </row>
    <row r="55" spans="1:1" ht="15" customHeight="1" thickBot="1" x14ac:dyDescent="0.3">
      <c r="A55" s="6" t="s">
        <v>168</v>
      </c>
    </row>
    <row r="56" spans="1:1" ht="15" customHeight="1" thickBot="1" x14ac:dyDescent="0.3">
      <c r="A56" s="5" t="s">
        <v>169</v>
      </c>
    </row>
    <row r="57" spans="1:1" ht="15" customHeight="1" thickBot="1" x14ac:dyDescent="0.3">
      <c r="A57" s="6" t="s">
        <v>170</v>
      </c>
    </row>
    <row r="58" spans="1:1" ht="15" customHeight="1" thickBot="1" x14ac:dyDescent="0.3">
      <c r="A58" s="5" t="s">
        <v>171</v>
      </c>
    </row>
    <row r="59" spans="1:1" ht="15" customHeight="1" thickBot="1" x14ac:dyDescent="0.3">
      <c r="A59" s="6" t="s">
        <v>172</v>
      </c>
    </row>
    <row r="60" spans="1:1" ht="15" customHeight="1" thickBot="1" x14ac:dyDescent="0.3">
      <c r="A60" s="5" t="s">
        <v>173</v>
      </c>
    </row>
    <row r="61" spans="1:1" ht="15" customHeight="1" thickBot="1" x14ac:dyDescent="0.3">
      <c r="A61" s="6" t="s">
        <v>174</v>
      </c>
    </row>
    <row r="62" spans="1:1" ht="15" customHeight="1" thickBot="1" x14ac:dyDescent="0.3">
      <c r="A62" s="5" t="s">
        <v>175</v>
      </c>
    </row>
    <row r="63" spans="1:1" ht="15" customHeight="1" thickBot="1" x14ac:dyDescent="0.3">
      <c r="A63" s="6" t="s">
        <v>176</v>
      </c>
    </row>
    <row r="64" spans="1:1" ht="24.6" customHeight="1" thickBot="1" x14ac:dyDescent="0.3">
      <c r="A64" s="5" t="s">
        <v>177</v>
      </c>
    </row>
    <row r="65" spans="1:1" ht="24.6" customHeight="1" thickBot="1" x14ac:dyDescent="0.3">
      <c r="A65" s="6" t="s">
        <v>178</v>
      </c>
    </row>
    <row r="66" spans="1:1" ht="15" customHeight="1" thickBot="1" x14ac:dyDescent="0.3">
      <c r="A66" s="5" t="s">
        <v>179</v>
      </c>
    </row>
    <row r="67" spans="1:1" ht="15" customHeight="1" thickBot="1" x14ac:dyDescent="0.3">
      <c r="A67" s="6" t="s">
        <v>180</v>
      </c>
    </row>
    <row r="68" spans="1:1" ht="15" customHeight="1" thickBot="1" x14ac:dyDescent="0.3">
      <c r="A68" s="5" t="s">
        <v>181</v>
      </c>
    </row>
    <row r="69" spans="1:1" ht="15" customHeight="1" thickBot="1" x14ac:dyDescent="0.3">
      <c r="A69" s="6" t="s">
        <v>182</v>
      </c>
    </row>
    <row r="70" spans="1:1" ht="15" customHeight="1" thickBot="1" x14ac:dyDescent="0.3">
      <c r="A70" s="5" t="s">
        <v>183</v>
      </c>
    </row>
    <row r="71" spans="1:1" ht="15" customHeight="1" thickBot="1" x14ac:dyDescent="0.3">
      <c r="A71" s="6" t="s">
        <v>184</v>
      </c>
    </row>
    <row r="72" spans="1:1" ht="15" customHeight="1" thickBot="1" x14ac:dyDescent="0.3">
      <c r="A72" s="5" t="s">
        <v>185</v>
      </c>
    </row>
    <row r="73" spans="1:1" ht="15" customHeight="1" thickBot="1" x14ac:dyDescent="0.3">
      <c r="A73" s="6" t="s">
        <v>186</v>
      </c>
    </row>
    <row r="74" spans="1:1" ht="15" customHeight="1" thickBot="1" x14ac:dyDescent="0.3">
      <c r="A74" s="5" t="s">
        <v>187</v>
      </c>
    </row>
    <row r="75" spans="1:1" ht="15" customHeight="1" thickBot="1" x14ac:dyDescent="0.3">
      <c r="A75" s="6" t="s">
        <v>188</v>
      </c>
    </row>
    <row r="76" spans="1:1" ht="15" customHeight="1" thickBot="1" x14ac:dyDescent="0.3">
      <c r="A76" s="5" t="s">
        <v>189</v>
      </c>
    </row>
    <row r="77" spans="1:1" ht="15" customHeight="1" thickBot="1" x14ac:dyDescent="0.3">
      <c r="A77" s="6" t="s">
        <v>190</v>
      </c>
    </row>
    <row r="78" spans="1:1" ht="15" customHeight="1" thickBot="1" x14ac:dyDescent="0.3">
      <c r="A78" s="5" t="s">
        <v>191</v>
      </c>
    </row>
    <row r="79" spans="1:1" ht="15" customHeight="1" thickBot="1" x14ac:dyDescent="0.3">
      <c r="A79" s="6" t="s">
        <v>192</v>
      </c>
    </row>
    <row r="80" spans="1:1" ht="15" customHeight="1" thickBot="1" x14ac:dyDescent="0.3">
      <c r="A80" s="5" t="s">
        <v>193</v>
      </c>
    </row>
    <row r="81" spans="1:1" ht="15" customHeight="1" thickBot="1" x14ac:dyDescent="0.3">
      <c r="A81" s="6" t="s">
        <v>194</v>
      </c>
    </row>
    <row r="82" spans="1:1" ht="15" customHeight="1" thickBot="1" x14ac:dyDescent="0.3">
      <c r="A82" s="5" t="s">
        <v>195</v>
      </c>
    </row>
    <row r="83" spans="1:1" ht="15" customHeight="1" thickBot="1" x14ac:dyDescent="0.3">
      <c r="A83" s="6" t="s">
        <v>196</v>
      </c>
    </row>
    <row r="84" spans="1:1" ht="15" customHeight="1" thickBot="1" x14ac:dyDescent="0.3">
      <c r="A84" s="5" t="s">
        <v>197</v>
      </c>
    </row>
    <row r="85" spans="1:1" ht="15" customHeight="1" thickBot="1" x14ac:dyDescent="0.3">
      <c r="A85" s="6" t="s">
        <v>198</v>
      </c>
    </row>
    <row r="86" spans="1:1" ht="15" customHeight="1" thickBot="1" x14ac:dyDescent="0.3">
      <c r="A86" s="5" t="s">
        <v>199</v>
      </c>
    </row>
    <row r="87" spans="1:1" ht="15" customHeight="1" thickBot="1" x14ac:dyDescent="0.3">
      <c r="A87" s="6" t="s">
        <v>200</v>
      </c>
    </row>
    <row r="88" spans="1:1" ht="15" customHeight="1" thickBot="1" x14ac:dyDescent="0.3">
      <c r="A88" s="5" t="s">
        <v>201</v>
      </c>
    </row>
    <row r="89" spans="1:1" ht="15" customHeight="1" thickBot="1" x14ac:dyDescent="0.3">
      <c r="A89" s="6" t="s">
        <v>202</v>
      </c>
    </row>
    <row r="90" spans="1:1" ht="15" customHeight="1" thickBot="1" x14ac:dyDescent="0.3">
      <c r="A90" s="5" t="s">
        <v>203</v>
      </c>
    </row>
    <row r="91" spans="1:1" ht="15" customHeight="1" thickBot="1" x14ac:dyDescent="0.3">
      <c r="A91" s="6" t="s">
        <v>204</v>
      </c>
    </row>
    <row r="92" spans="1:1" ht="15" customHeight="1" thickBot="1" x14ac:dyDescent="0.3">
      <c r="A92" s="5" t="s">
        <v>205</v>
      </c>
    </row>
    <row r="93" spans="1:1" ht="15" customHeight="1" thickBot="1" x14ac:dyDescent="0.3">
      <c r="A93" s="6" t="s">
        <v>206</v>
      </c>
    </row>
    <row r="94" spans="1:1" ht="15" customHeight="1" thickBot="1" x14ac:dyDescent="0.3">
      <c r="A94" s="5" t="s">
        <v>207</v>
      </c>
    </row>
    <row r="95" spans="1:1" ht="15" customHeight="1" thickBot="1" x14ac:dyDescent="0.3">
      <c r="A95" s="6" t="s">
        <v>208</v>
      </c>
    </row>
    <row r="96" spans="1:1" ht="15" customHeight="1" thickBot="1" x14ac:dyDescent="0.3">
      <c r="A96" s="5" t="s">
        <v>209</v>
      </c>
    </row>
    <row r="97" spans="1:1" ht="15" customHeight="1" thickBot="1" x14ac:dyDescent="0.3">
      <c r="A97" s="6" t="s">
        <v>210</v>
      </c>
    </row>
    <row r="98" spans="1:1" ht="15" customHeight="1" thickBot="1" x14ac:dyDescent="0.3">
      <c r="A98" s="5" t="s">
        <v>211</v>
      </c>
    </row>
    <row r="99" spans="1:1" ht="15" customHeight="1" thickBot="1" x14ac:dyDescent="0.3">
      <c r="A99" s="6" t="s">
        <v>212</v>
      </c>
    </row>
    <row r="100" spans="1:1" ht="15" customHeight="1" thickBot="1" x14ac:dyDescent="0.3">
      <c r="A100" s="5" t="s">
        <v>213</v>
      </c>
    </row>
    <row r="101" spans="1:1" ht="15" customHeight="1" thickBot="1" x14ac:dyDescent="0.3">
      <c r="A101" s="6" t="s">
        <v>214</v>
      </c>
    </row>
    <row r="102" spans="1:1" ht="15" customHeight="1" thickBot="1" x14ac:dyDescent="0.3">
      <c r="A102" s="5" t="s">
        <v>215</v>
      </c>
    </row>
    <row r="103" spans="1:1" ht="24.6" customHeight="1" thickBot="1" x14ac:dyDescent="0.3">
      <c r="A103" s="6" t="s">
        <v>216</v>
      </c>
    </row>
    <row r="104" spans="1:1" ht="15" customHeight="1" thickBot="1" x14ac:dyDescent="0.3">
      <c r="A104" s="5" t="s">
        <v>217</v>
      </c>
    </row>
    <row r="105" spans="1:1" ht="15" customHeight="1" thickBot="1" x14ac:dyDescent="0.3">
      <c r="A105" s="6" t="s">
        <v>218</v>
      </c>
    </row>
    <row r="106" spans="1:1" ht="15" customHeight="1" thickBot="1" x14ac:dyDescent="0.3">
      <c r="A106" s="5" t="s">
        <v>219</v>
      </c>
    </row>
    <row r="107" spans="1:1" ht="15" customHeight="1" thickBot="1" x14ac:dyDescent="0.3">
      <c r="A107" s="6" t="s">
        <v>220</v>
      </c>
    </row>
    <row r="108" spans="1:1" ht="15" customHeight="1" thickBot="1" x14ac:dyDescent="0.3">
      <c r="A108" s="5" t="s">
        <v>221</v>
      </c>
    </row>
    <row r="109" spans="1:1" ht="15" customHeight="1" thickBot="1" x14ac:dyDescent="0.3">
      <c r="A109" s="6" t="s">
        <v>222</v>
      </c>
    </row>
    <row r="110" spans="1:1" ht="15" customHeight="1" thickBot="1" x14ac:dyDescent="0.3">
      <c r="A110" s="5" t="s">
        <v>223</v>
      </c>
    </row>
    <row r="111" spans="1:1" ht="15" customHeight="1" thickBot="1" x14ac:dyDescent="0.3">
      <c r="A111" s="6" t="s">
        <v>224</v>
      </c>
    </row>
    <row r="112" spans="1:1" ht="15" customHeight="1" thickBot="1" x14ac:dyDescent="0.3">
      <c r="A112" s="5" t="s">
        <v>225</v>
      </c>
    </row>
    <row r="113" spans="1:1" ht="15" customHeight="1" thickBot="1" x14ac:dyDescent="0.3">
      <c r="A113" s="6" t="s">
        <v>226</v>
      </c>
    </row>
    <row r="114" spans="1:1" ht="15" customHeight="1" thickBot="1" x14ac:dyDescent="0.3">
      <c r="A114" s="5" t="s">
        <v>227</v>
      </c>
    </row>
    <row r="115" spans="1:1" ht="15" customHeight="1" thickBot="1" x14ac:dyDescent="0.3">
      <c r="A115" s="6" t="s">
        <v>228</v>
      </c>
    </row>
    <row r="116" spans="1:1" ht="15" customHeight="1" thickBot="1" x14ac:dyDescent="0.3">
      <c r="A116" s="5" t="s">
        <v>229</v>
      </c>
    </row>
    <row r="117" spans="1:1" ht="15" customHeight="1" thickBot="1" x14ac:dyDescent="0.3">
      <c r="A117" s="6" t="s">
        <v>230</v>
      </c>
    </row>
    <row r="118" spans="1:1" ht="15" customHeight="1" thickBot="1" x14ac:dyDescent="0.3">
      <c r="A118" s="5" t="s">
        <v>231</v>
      </c>
    </row>
    <row r="119" spans="1:1" ht="15" customHeight="1" thickBot="1" x14ac:dyDescent="0.3">
      <c r="A119" s="6" t="s">
        <v>232</v>
      </c>
    </row>
    <row r="120" spans="1:1" ht="15" customHeight="1" thickBot="1" x14ac:dyDescent="0.3">
      <c r="A120" s="5" t="s">
        <v>233</v>
      </c>
    </row>
    <row r="121" spans="1:1" ht="15" customHeight="1" thickBot="1" x14ac:dyDescent="0.3">
      <c r="A121" s="6" t="s">
        <v>234</v>
      </c>
    </row>
    <row r="122" spans="1:1" ht="15" customHeight="1" thickBot="1" x14ac:dyDescent="0.3">
      <c r="A122" s="5" t="s">
        <v>235</v>
      </c>
    </row>
    <row r="123" spans="1:1" ht="15" customHeight="1" thickBot="1" x14ac:dyDescent="0.3">
      <c r="A123" s="6" t="s">
        <v>236</v>
      </c>
    </row>
    <row r="124" spans="1:1" ht="15" customHeight="1" thickBot="1" x14ac:dyDescent="0.3">
      <c r="A124" s="5" t="s">
        <v>237</v>
      </c>
    </row>
    <row r="125" spans="1:1" ht="24.6" customHeight="1" thickBot="1" x14ac:dyDescent="0.3">
      <c r="A125" s="6" t="s">
        <v>238</v>
      </c>
    </row>
    <row r="126" spans="1:1" ht="15" customHeight="1" thickBot="1" x14ac:dyDescent="0.3">
      <c r="A126" s="5" t="s">
        <v>239</v>
      </c>
    </row>
    <row r="127" spans="1:1" ht="15" customHeight="1" thickBot="1" x14ac:dyDescent="0.3">
      <c r="A127" s="6" t="s">
        <v>240</v>
      </c>
    </row>
    <row r="128" spans="1:1" ht="15" customHeight="1" thickBot="1" x14ac:dyDescent="0.3">
      <c r="A128" s="5" t="s">
        <v>241</v>
      </c>
    </row>
    <row r="129" spans="1:1" ht="15" customHeight="1" thickBot="1" x14ac:dyDescent="0.3">
      <c r="A129" s="6" t="s">
        <v>242</v>
      </c>
    </row>
    <row r="130" spans="1:1" ht="15" customHeight="1" thickBot="1" x14ac:dyDescent="0.3">
      <c r="A130" s="5" t="s">
        <v>243</v>
      </c>
    </row>
    <row r="131" spans="1:1" ht="15" customHeight="1" thickBot="1" x14ac:dyDescent="0.3">
      <c r="A131" s="6" t="s">
        <v>244</v>
      </c>
    </row>
    <row r="132" spans="1:1" ht="15" customHeight="1" thickBot="1" x14ac:dyDescent="0.3">
      <c r="A132" s="5" t="s">
        <v>245</v>
      </c>
    </row>
    <row r="133" spans="1:1" ht="15" customHeight="1" thickBot="1" x14ac:dyDescent="0.3">
      <c r="A133" s="6" t="s">
        <v>246</v>
      </c>
    </row>
    <row r="134" spans="1:1" ht="15" customHeight="1" thickBot="1" x14ac:dyDescent="0.3">
      <c r="A134" s="5" t="s">
        <v>247</v>
      </c>
    </row>
    <row r="135" spans="1:1" ht="15" customHeight="1" thickBot="1" x14ac:dyDescent="0.3">
      <c r="A135" s="6" t="s">
        <v>248</v>
      </c>
    </row>
    <row r="136" spans="1:1" ht="15" customHeight="1" thickBot="1" x14ac:dyDescent="0.3">
      <c r="A136" s="5" t="s">
        <v>249</v>
      </c>
    </row>
    <row r="137" spans="1:1" ht="15" customHeight="1" thickBot="1" x14ac:dyDescent="0.3">
      <c r="A137" s="6" t="s">
        <v>250</v>
      </c>
    </row>
    <row r="138" spans="1:1" ht="15" customHeight="1" thickBot="1" x14ac:dyDescent="0.3">
      <c r="A138" s="5" t="s">
        <v>251</v>
      </c>
    </row>
    <row r="139" spans="1:1" ht="15" customHeight="1" thickBot="1" x14ac:dyDescent="0.3">
      <c r="A139" s="6" t="s">
        <v>252</v>
      </c>
    </row>
    <row r="140" spans="1:1" ht="15" customHeight="1" thickBot="1" x14ac:dyDescent="0.3">
      <c r="A140" s="5" t="s">
        <v>253</v>
      </c>
    </row>
    <row r="141" spans="1:1" ht="15" customHeight="1" thickBot="1" x14ac:dyDescent="0.3">
      <c r="A141" s="6" t="s">
        <v>254</v>
      </c>
    </row>
    <row r="142" spans="1:1" ht="15" customHeight="1" thickBot="1" x14ac:dyDescent="0.3">
      <c r="A142" s="5" t="s">
        <v>255</v>
      </c>
    </row>
    <row r="143" spans="1:1" ht="15" customHeight="1" thickBot="1" x14ac:dyDescent="0.3">
      <c r="A143" s="6" t="s">
        <v>256</v>
      </c>
    </row>
    <row r="144" spans="1:1" ht="15" customHeight="1" thickBot="1" x14ac:dyDescent="0.3">
      <c r="A144" s="5" t="s">
        <v>257</v>
      </c>
    </row>
    <row r="145" spans="1:1" ht="15" customHeight="1" thickBot="1" x14ac:dyDescent="0.3">
      <c r="A145" s="6" t="s">
        <v>258</v>
      </c>
    </row>
    <row r="146" spans="1:1" ht="24.6" customHeight="1" thickBot="1" x14ac:dyDescent="0.3">
      <c r="A146" s="5" t="s">
        <v>259</v>
      </c>
    </row>
    <row r="147" spans="1:1" ht="15" customHeight="1" thickBot="1" x14ac:dyDescent="0.3">
      <c r="A147" s="6" t="s">
        <v>260</v>
      </c>
    </row>
    <row r="148" spans="1:1" ht="15" customHeight="1" thickBot="1" x14ac:dyDescent="0.3">
      <c r="A148" s="5" t="s">
        <v>261</v>
      </c>
    </row>
    <row r="149" spans="1:1" ht="15" customHeight="1" thickBot="1" x14ac:dyDescent="0.3">
      <c r="A149" s="6" t="s">
        <v>262</v>
      </c>
    </row>
    <row r="150" spans="1:1" ht="15" customHeight="1" thickBot="1" x14ac:dyDescent="0.3">
      <c r="A150" s="5" t="s">
        <v>263</v>
      </c>
    </row>
    <row r="151" spans="1:1" ht="15" customHeight="1" thickBot="1" x14ac:dyDescent="0.3">
      <c r="A151" s="6" t="s">
        <v>264</v>
      </c>
    </row>
    <row r="152" spans="1:1" ht="15" customHeight="1" thickBot="1" x14ac:dyDescent="0.3">
      <c r="A152" s="5" t="s">
        <v>265</v>
      </c>
    </row>
    <row r="153" spans="1:1" ht="15" customHeight="1" thickBot="1" x14ac:dyDescent="0.3">
      <c r="A153" s="6" t="s">
        <v>266</v>
      </c>
    </row>
    <row r="154" spans="1:1" ht="15" customHeight="1" thickBot="1" x14ac:dyDescent="0.3">
      <c r="A154" s="5" t="s">
        <v>267</v>
      </c>
    </row>
    <row r="155" spans="1:1" ht="15" customHeight="1" thickBot="1" x14ac:dyDescent="0.3">
      <c r="A155" s="6" t="s">
        <v>268</v>
      </c>
    </row>
    <row r="156" spans="1:1" ht="15" customHeight="1" thickBot="1" x14ac:dyDescent="0.3">
      <c r="A156" s="5" t="s">
        <v>269</v>
      </c>
    </row>
    <row r="157" spans="1:1" ht="15" customHeight="1" thickBot="1" x14ac:dyDescent="0.3">
      <c r="A157" s="6" t="s">
        <v>270</v>
      </c>
    </row>
    <row r="158" spans="1:1" ht="15" customHeight="1" thickBot="1" x14ac:dyDescent="0.3">
      <c r="A158" s="5" t="s">
        <v>271</v>
      </c>
    </row>
    <row r="159" spans="1:1" ht="15" customHeight="1" thickBot="1" x14ac:dyDescent="0.3">
      <c r="A159" s="6" t="s">
        <v>272</v>
      </c>
    </row>
    <row r="160" spans="1:1" ht="15" customHeight="1" thickBot="1" x14ac:dyDescent="0.3">
      <c r="A160" s="5" t="s">
        <v>273</v>
      </c>
    </row>
    <row r="161" spans="1:1" ht="15" customHeight="1" thickBot="1" x14ac:dyDescent="0.3">
      <c r="A161" s="6" t="s">
        <v>274</v>
      </c>
    </row>
    <row r="162" spans="1:1" ht="15" customHeight="1" thickBot="1" x14ac:dyDescent="0.3">
      <c r="A162" s="5" t="s">
        <v>275</v>
      </c>
    </row>
    <row r="163" spans="1:1" ht="15" customHeight="1" thickBot="1" x14ac:dyDescent="0.3">
      <c r="A163" s="6" t="s">
        <v>276</v>
      </c>
    </row>
    <row r="164" spans="1:1" ht="15" customHeight="1" thickBot="1" x14ac:dyDescent="0.3">
      <c r="A164" s="5" t="s">
        <v>277</v>
      </c>
    </row>
    <row r="165" spans="1:1" ht="15" customHeight="1" thickBot="1" x14ac:dyDescent="0.3">
      <c r="A165" s="6" t="s">
        <v>278</v>
      </c>
    </row>
    <row r="166" spans="1:1" ht="15" customHeight="1" thickBot="1" x14ac:dyDescent="0.3">
      <c r="A166" s="5" t="s">
        <v>279</v>
      </c>
    </row>
    <row r="167" spans="1:1" ht="15" customHeight="1" thickBot="1" x14ac:dyDescent="0.3">
      <c r="A167" s="6" t="s">
        <v>280</v>
      </c>
    </row>
    <row r="168" spans="1:1" ht="15" customHeight="1" thickBot="1" x14ac:dyDescent="0.3">
      <c r="A168" s="5" t="s">
        <v>281</v>
      </c>
    </row>
    <row r="169" spans="1:1" ht="15" customHeight="1" thickBot="1" x14ac:dyDescent="0.3">
      <c r="A169" s="6" t="s">
        <v>282</v>
      </c>
    </row>
    <row r="170" spans="1:1" ht="15" customHeight="1" thickBot="1" x14ac:dyDescent="0.3">
      <c r="A170" s="5" t="s">
        <v>283</v>
      </c>
    </row>
    <row r="171" spans="1:1" ht="15" customHeight="1" thickBot="1" x14ac:dyDescent="0.3">
      <c r="A171" s="6" t="s">
        <v>284</v>
      </c>
    </row>
    <row r="172" spans="1:1" ht="15" customHeight="1" thickBot="1" x14ac:dyDescent="0.3">
      <c r="A172" s="5" t="s">
        <v>285</v>
      </c>
    </row>
    <row r="173" spans="1:1" ht="15" customHeight="1" thickBot="1" x14ac:dyDescent="0.3">
      <c r="A173" s="6" t="s">
        <v>286</v>
      </c>
    </row>
    <row r="174" spans="1:1" ht="15" customHeight="1" thickBot="1" x14ac:dyDescent="0.3">
      <c r="A174" s="5" t="s">
        <v>13</v>
      </c>
    </row>
    <row r="175" spans="1:1" ht="15" customHeight="1" thickBot="1" x14ac:dyDescent="0.3">
      <c r="A175" s="6" t="s">
        <v>287</v>
      </c>
    </row>
    <row r="176" spans="1:1" ht="15" customHeight="1" thickBot="1" x14ac:dyDescent="0.3">
      <c r="A176" s="5" t="s">
        <v>288</v>
      </c>
    </row>
    <row r="177" spans="1:1" ht="15" customHeight="1" thickBot="1" x14ac:dyDescent="0.3">
      <c r="A177" s="6" t="s">
        <v>289</v>
      </c>
    </row>
    <row r="178" spans="1:1" ht="15" customHeight="1" thickBot="1" x14ac:dyDescent="0.3">
      <c r="A178" s="5" t="s">
        <v>290</v>
      </c>
    </row>
    <row r="179" spans="1:1" ht="15" customHeight="1" thickBot="1" x14ac:dyDescent="0.3">
      <c r="A179" s="6" t="s">
        <v>291</v>
      </c>
    </row>
    <row r="180" spans="1:1" ht="15" customHeight="1" thickBot="1" x14ac:dyDescent="0.3">
      <c r="A180" s="5" t="s">
        <v>292</v>
      </c>
    </row>
    <row r="181" spans="1:1" ht="15" customHeight="1" thickBot="1" x14ac:dyDescent="0.3">
      <c r="A181" s="6" t="s">
        <v>293</v>
      </c>
    </row>
    <row r="182" spans="1:1" ht="15" customHeight="1" thickBot="1" x14ac:dyDescent="0.3">
      <c r="A182" s="5" t="s">
        <v>294</v>
      </c>
    </row>
    <row r="183" spans="1:1" ht="15" customHeight="1" thickBot="1" x14ac:dyDescent="0.3">
      <c r="A183" s="6" t="s">
        <v>295</v>
      </c>
    </row>
    <row r="184" spans="1:1" ht="15" customHeight="1" thickBot="1" x14ac:dyDescent="0.3">
      <c r="A184" s="5" t="s">
        <v>296</v>
      </c>
    </row>
    <row r="185" spans="1:1" ht="15" customHeight="1" thickBot="1" x14ac:dyDescent="0.3">
      <c r="A185" s="6" t="s">
        <v>297</v>
      </c>
    </row>
    <row r="186" spans="1:1" ht="15" customHeight="1" thickBot="1" x14ac:dyDescent="0.3">
      <c r="A186" s="5" t="s">
        <v>298</v>
      </c>
    </row>
    <row r="187" spans="1:1" ht="15" customHeight="1" thickBot="1" x14ac:dyDescent="0.3">
      <c r="A187" s="6" t="s">
        <v>299</v>
      </c>
    </row>
    <row r="188" spans="1:1" ht="15" customHeight="1" thickBot="1" x14ac:dyDescent="0.3">
      <c r="A188" s="5" t="s">
        <v>300</v>
      </c>
    </row>
    <row r="189" spans="1:1" ht="15" customHeight="1" thickBot="1" x14ac:dyDescent="0.3">
      <c r="A189" s="6" t="s">
        <v>301</v>
      </c>
    </row>
    <row r="190" spans="1:1" ht="15" customHeight="1" thickBot="1" x14ac:dyDescent="0.3">
      <c r="A190" s="5" t="s">
        <v>302</v>
      </c>
    </row>
    <row r="191" spans="1:1" ht="15" customHeight="1" thickBot="1" x14ac:dyDescent="0.3">
      <c r="A191" s="6" t="s">
        <v>303</v>
      </c>
    </row>
    <row r="192" spans="1:1" ht="15" customHeight="1" thickBot="1" x14ac:dyDescent="0.3">
      <c r="A192" s="5" t="s">
        <v>304</v>
      </c>
    </row>
    <row r="193" spans="1:1" ht="24.6" customHeight="1" thickBot="1" x14ac:dyDescent="0.3">
      <c r="A193" s="6" t="s">
        <v>305</v>
      </c>
    </row>
    <row r="194" spans="1:1" ht="15" customHeight="1" thickBot="1" x14ac:dyDescent="0.3">
      <c r="A194" s="6" t="s">
        <v>306</v>
      </c>
    </row>
    <row r="195" spans="1:1" ht="15" customHeight="1" thickBot="1" x14ac:dyDescent="0.3">
      <c r="A195" s="5" t="s">
        <v>307</v>
      </c>
    </row>
    <row r="196" spans="1:1" ht="15" customHeight="1" thickBot="1" x14ac:dyDescent="0.3">
      <c r="A196" s="6" t="s">
        <v>308</v>
      </c>
    </row>
    <row r="197" spans="1:1" ht="15" customHeight="1" thickBot="1" x14ac:dyDescent="0.3">
      <c r="A197" s="5" t="s">
        <v>309</v>
      </c>
    </row>
    <row r="198" spans="1:1" ht="15" customHeight="1" thickBot="1" x14ac:dyDescent="0.3">
      <c r="A198" s="6" t="s">
        <v>310</v>
      </c>
    </row>
    <row r="199" spans="1:1" ht="15" customHeight="1" thickBot="1" x14ac:dyDescent="0.3">
      <c r="A199" s="5" t="s">
        <v>311</v>
      </c>
    </row>
    <row r="200" spans="1:1" ht="15" customHeight="1" thickBot="1" x14ac:dyDescent="0.3">
      <c r="A200" s="6" t="s">
        <v>312</v>
      </c>
    </row>
    <row r="201" spans="1:1" ht="15" customHeight="1" thickBot="1" x14ac:dyDescent="0.3">
      <c r="A201" s="5" t="s">
        <v>313</v>
      </c>
    </row>
    <row r="202" spans="1:1" ht="15" customHeight="1" thickBot="1" x14ac:dyDescent="0.3">
      <c r="A202" s="6" t="s">
        <v>314</v>
      </c>
    </row>
    <row r="203" spans="1:1" ht="15" customHeight="1" thickBot="1" x14ac:dyDescent="0.3">
      <c r="A203" s="5" t="s">
        <v>315</v>
      </c>
    </row>
    <row r="204" spans="1:1" ht="15" customHeight="1" thickBot="1" x14ac:dyDescent="0.3">
      <c r="A204" s="6" t="s">
        <v>316</v>
      </c>
    </row>
    <row r="205" spans="1:1" ht="15" customHeight="1" thickBot="1" x14ac:dyDescent="0.3">
      <c r="A205" s="5" t="s">
        <v>317</v>
      </c>
    </row>
    <row r="206" spans="1:1" ht="15" customHeight="1" thickBot="1" x14ac:dyDescent="0.3">
      <c r="A206" s="6" t="s">
        <v>318</v>
      </c>
    </row>
    <row r="207" spans="1:1" ht="15" customHeight="1" thickBot="1" x14ac:dyDescent="0.3">
      <c r="A207" s="5" t="s">
        <v>319</v>
      </c>
    </row>
    <row r="208" spans="1:1" ht="15" customHeight="1" thickBot="1" x14ac:dyDescent="0.3">
      <c r="A208" s="6" t="s">
        <v>320</v>
      </c>
    </row>
    <row r="209" spans="1:1" ht="15" customHeight="1" thickBot="1" x14ac:dyDescent="0.3">
      <c r="A209" s="5" t="s">
        <v>321</v>
      </c>
    </row>
    <row r="210" spans="1:1" ht="24.6" customHeight="1" thickBot="1" x14ac:dyDescent="0.3">
      <c r="A210" s="6" t="s">
        <v>322</v>
      </c>
    </row>
    <row r="211" spans="1:1" ht="15" customHeight="1" thickBot="1" x14ac:dyDescent="0.3">
      <c r="A211" s="5" t="s">
        <v>323</v>
      </c>
    </row>
    <row r="212" spans="1:1" ht="15" customHeight="1" thickBot="1" x14ac:dyDescent="0.3">
      <c r="A212" s="6" t="s">
        <v>324</v>
      </c>
    </row>
    <row r="213" spans="1:1" ht="15" customHeight="1" thickBot="1" x14ac:dyDescent="0.3">
      <c r="A213" s="5" t="s">
        <v>325</v>
      </c>
    </row>
    <row r="214" spans="1:1" ht="15" customHeight="1" thickBot="1" x14ac:dyDescent="0.3">
      <c r="A214" s="6" t="s">
        <v>326</v>
      </c>
    </row>
    <row r="215" spans="1:1" ht="15" customHeight="1" thickBot="1" x14ac:dyDescent="0.3">
      <c r="A215" s="5" t="s">
        <v>327</v>
      </c>
    </row>
    <row r="216" spans="1:1" ht="15" customHeight="1" thickBot="1" x14ac:dyDescent="0.3">
      <c r="A216" s="6" t="s">
        <v>328</v>
      </c>
    </row>
    <row r="217" spans="1:1" ht="24.6" customHeight="1" thickBot="1" x14ac:dyDescent="0.3">
      <c r="A217" s="5" t="s">
        <v>329</v>
      </c>
    </row>
    <row r="218" spans="1:1" ht="15" customHeight="1" thickBot="1" x14ac:dyDescent="0.3">
      <c r="A218" s="6" t="s">
        <v>330</v>
      </c>
    </row>
    <row r="219" spans="1:1" ht="15" customHeight="1" thickBot="1" x14ac:dyDescent="0.3">
      <c r="A219" s="5" t="s">
        <v>331</v>
      </c>
    </row>
    <row r="220" spans="1:1" ht="15" customHeight="1" thickBot="1" x14ac:dyDescent="0.3">
      <c r="A220" s="6" t="s">
        <v>332</v>
      </c>
    </row>
    <row r="221" spans="1:1" ht="15" customHeight="1" thickBot="1" x14ac:dyDescent="0.3">
      <c r="A221" s="5" t="s">
        <v>333</v>
      </c>
    </row>
    <row r="222" spans="1:1" ht="15" customHeight="1" thickBot="1" x14ac:dyDescent="0.3">
      <c r="A222" s="6" t="s">
        <v>334</v>
      </c>
    </row>
    <row r="223" spans="1:1" ht="15" customHeight="1" thickBot="1" x14ac:dyDescent="0.3">
      <c r="A223" s="5" t="s">
        <v>335</v>
      </c>
    </row>
    <row r="224" spans="1:1" ht="15" customHeight="1" thickBot="1" x14ac:dyDescent="0.3">
      <c r="A224" s="6" t="s">
        <v>336</v>
      </c>
    </row>
    <row r="225" spans="1:1" ht="15" customHeight="1" thickBot="1" x14ac:dyDescent="0.3">
      <c r="A225" s="5" t="s">
        <v>337</v>
      </c>
    </row>
    <row r="226" spans="1:1" ht="15" customHeight="1" thickBot="1" x14ac:dyDescent="0.3">
      <c r="A226" s="6" t="s">
        <v>338</v>
      </c>
    </row>
    <row r="227" spans="1:1" ht="15" customHeight="1" thickBot="1" x14ac:dyDescent="0.3">
      <c r="A227" s="5" t="s">
        <v>339</v>
      </c>
    </row>
    <row r="228" spans="1:1" ht="15" customHeight="1" thickBot="1" x14ac:dyDescent="0.3">
      <c r="A228" s="6" t="s">
        <v>340</v>
      </c>
    </row>
    <row r="229" spans="1:1" ht="15" customHeight="1" thickBot="1" x14ac:dyDescent="0.3">
      <c r="A229" s="5" t="s">
        <v>341</v>
      </c>
    </row>
    <row r="230" spans="1:1" ht="15" customHeight="1" thickBot="1" x14ac:dyDescent="0.3">
      <c r="A230" s="6" t="s">
        <v>342</v>
      </c>
    </row>
    <row r="231" spans="1:1" ht="15" customHeight="1" thickBot="1" x14ac:dyDescent="0.3">
      <c r="A231" s="5" t="s">
        <v>343</v>
      </c>
    </row>
    <row r="232" spans="1:1" ht="15" customHeight="1" thickBot="1" x14ac:dyDescent="0.3">
      <c r="A232" s="6" t="s">
        <v>344</v>
      </c>
    </row>
    <row r="233" spans="1:1" ht="15" customHeight="1" thickBot="1" x14ac:dyDescent="0.3">
      <c r="A233" s="5" t="s">
        <v>345</v>
      </c>
    </row>
    <row r="234" spans="1:1" ht="15" customHeight="1" thickBot="1" x14ac:dyDescent="0.3">
      <c r="A234" s="6" t="s">
        <v>346</v>
      </c>
    </row>
    <row r="235" spans="1:1" ht="15" customHeight="1" thickBot="1" x14ac:dyDescent="0.3">
      <c r="A235" s="5" t="s">
        <v>347</v>
      </c>
    </row>
    <row r="236" spans="1:1" ht="24.6" customHeight="1" thickBot="1" x14ac:dyDescent="0.3">
      <c r="A236" s="6" t="s">
        <v>348</v>
      </c>
    </row>
    <row r="237" spans="1:1" ht="15" customHeight="1" thickBot="1" x14ac:dyDescent="0.3">
      <c r="A237" s="5" t="s">
        <v>349</v>
      </c>
    </row>
    <row r="238" spans="1:1" ht="24.6" customHeight="1" thickBot="1" x14ac:dyDescent="0.3">
      <c r="A238" s="6" t="s">
        <v>350</v>
      </c>
    </row>
    <row r="239" spans="1:1" ht="15" customHeight="1" thickBot="1" x14ac:dyDescent="0.3">
      <c r="A239" s="5" t="s">
        <v>351</v>
      </c>
    </row>
    <row r="240" spans="1:1" ht="15" customHeight="1" thickBot="1" x14ac:dyDescent="0.3">
      <c r="A240" s="6" t="s">
        <v>352</v>
      </c>
    </row>
    <row r="241" spans="1:1" ht="15" customHeight="1" thickBot="1" x14ac:dyDescent="0.3">
      <c r="A241" s="5" t="s">
        <v>353</v>
      </c>
    </row>
    <row r="242" spans="1:1" ht="15" customHeight="1" thickBot="1" x14ac:dyDescent="0.3">
      <c r="A242" s="6" t="s">
        <v>354</v>
      </c>
    </row>
    <row r="243" spans="1:1" ht="15" customHeight="1" thickBot="1" x14ac:dyDescent="0.3">
      <c r="A243" s="5" t="s">
        <v>355</v>
      </c>
    </row>
    <row r="244" spans="1:1" ht="24.6" customHeight="1" thickBot="1" x14ac:dyDescent="0.3">
      <c r="A244" s="6" t="s">
        <v>356</v>
      </c>
    </row>
    <row r="245" spans="1:1" ht="15" customHeight="1" thickBot="1" x14ac:dyDescent="0.3">
      <c r="A245" s="5" t="s">
        <v>357</v>
      </c>
    </row>
    <row r="246" spans="1:1" ht="15" customHeight="1" thickBot="1" x14ac:dyDescent="0.3">
      <c r="A246" s="6" t="s">
        <v>358</v>
      </c>
    </row>
    <row r="247" spans="1:1" ht="15" customHeight="1" thickBot="1" x14ac:dyDescent="0.3">
      <c r="A247" s="5" t="s">
        <v>359</v>
      </c>
    </row>
    <row r="248" spans="1:1" ht="15" customHeight="1" thickBot="1" x14ac:dyDescent="0.3">
      <c r="A248" s="6" t="s">
        <v>360</v>
      </c>
    </row>
    <row r="249" spans="1:1" ht="15" customHeight="1" thickBot="1" x14ac:dyDescent="0.3">
      <c r="A249" s="5" t="s">
        <v>361</v>
      </c>
    </row>
    <row r="250" spans="1:1" x14ac:dyDescent="0.25">
      <c r="A250" s="6" t="s">
        <v>362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3">
    <tabColor theme="3" tint="0.499984740745262"/>
  </sheetPr>
  <dimension ref="A1:A7"/>
  <sheetViews>
    <sheetView showGridLines="0" workbookViewId="0">
      <selection activeCell="A2" sqref="A2:A7"/>
    </sheetView>
  </sheetViews>
  <sheetFormatPr defaultColWidth="8.85546875" defaultRowHeight="15" x14ac:dyDescent="0.25"/>
  <sheetData>
    <row r="1" spans="1:1" x14ac:dyDescent="0.25">
      <c r="A1" s="2" t="s">
        <v>363</v>
      </c>
    </row>
    <row r="2" spans="1:1" x14ac:dyDescent="0.25">
      <c r="A2" s="2" t="s">
        <v>364</v>
      </c>
    </row>
    <row r="3" spans="1:1" x14ac:dyDescent="0.25">
      <c r="A3" s="2" t="s">
        <v>365</v>
      </c>
    </row>
    <row r="4" spans="1:1" x14ac:dyDescent="0.25">
      <c r="A4" s="2" t="s">
        <v>366</v>
      </c>
    </row>
    <row r="5" spans="1:1" x14ac:dyDescent="0.25">
      <c r="A5" s="2" t="s">
        <v>367</v>
      </c>
    </row>
    <row r="6" spans="1:1" x14ac:dyDescent="0.25">
      <c r="A6" s="2" t="s">
        <v>368</v>
      </c>
    </row>
    <row r="7" spans="1:1" x14ac:dyDescent="0.25">
      <c r="A7" s="2" t="s">
        <v>369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1">
    <tabColor theme="3" tint="0.499984740745262"/>
  </sheetPr>
  <dimension ref="A1:A10"/>
  <sheetViews>
    <sheetView showGridLines="0" workbookViewId="0">
      <selection activeCell="A10" sqref="A10"/>
    </sheetView>
  </sheetViews>
  <sheetFormatPr defaultColWidth="8.85546875" defaultRowHeight="15" x14ac:dyDescent="0.25"/>
  <cols>
    <col min="1" max="1" width="12.42578125" customWidth="1"/>
  </cols>
  <sheetData>
    <row r="1" spans="1:1" x14ac:dyDescent="0.25">
      <c r="A1" s="27" t="s">
        <v>370</v>
      </c>
    </row>
    <row r="2" spans="1:1" x14ac:dyDescent="0.25">
      <c r="A2" s="2" t="s">
        <v>371</v>
      </c>
    </row>
    <row r="3" spans="1:1" x14ac:dyDescent="0.25">
      <c r="A3" s="2" t="s">
        <v>372</v>
      </c>
    </row>
    <row r="4" spans="1:1" x14ac:dyDescent="0.25">
      <c r="A4" s="2" t="s">
        <v>373</v>
      </c>
    </row>
    <row r="5" spans="1:1" x14ac:dyDescent="0.25">
      <c r="A5" s="2" t="s">
        <v>374</v>
      </c>
    </row>
    <row r="6" spans="1:1" x14ac:dyDescent="0.25">
      <c r="A6" s="2" t="s">
        <v>375</v>
      </c>
    </row>
    <row r="7" spans="1:1" x14ac:dyDescent="0.25">
      <c r="A7" s="2" t="s">
        <v>376</v>
      </c>
    </row>
    <row r="8" spans="1:1" x14ac:dyDescent="0.25">
      <c r="A8" s="2" t="s">
        <v>377</v>
      </c>
    </row>
    <row r="9" spans="1:1" x14ac:dyDescent="0.25">
      <c r="A9" s="2" t="s">
        <v>378</v>
      </c>
    </row>
    <row r="10" spans="1:1" x14ac:dyDescent="0.25">
      <c r="A10" s="2" t="s">
        <v>379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499984740745262"/>
    <pageSetUpPr fitToPage="1"/>
  </sheetPr>
  <dimension ref="A1:U57"/>
  <sheetViews>
    <sheetView showGridLines="0" view="pageBreakPreview" zoomScale="80" zoomScaleNormal="85" zoomScaleSheetLayoutView="80" zoomScalePageLayoutView="90" workbookViewId="0">
      <selection activeCell="H68" sqref="H68"/>
    </sheetView>
  </sheetViews>
  <sheetFormatPr defaultColWidth="9.140625" defaultRowHeight="15" x14ac:dyDescent="0.25"/>
  <cols>
    <col min="1" max="1" width="0.5703125" style="411" customWidth="1"/>
    <col min="2" max="3" width="17.5703125" style="411" customWidth="1"/>
    <col min="4" max="4" width="41.42578125" style="411" customWidth="1"/>
    <col min="5" max="5" width="42.7109375" style="411" customWidth="1"/>
    <col min="6" max="6" width="34.140625" style="411" customWidth="1"/>
    <col min="7" max="7" width="29.42578125" style="411" customWidth="1"/>
    <col min="8" max="8" width="121.5703125" style="411" customWidth="1"/>
    <col min="9" max="10" width="17.5703125" style="411" customWidth="1"/>
    <col min="11" max="11" width="22" style="411" customWidth="1"/>
    <col min="12" max="12" width="7.42578125" style="411" customWidth="1"/>
    <col min="13" max="13" width="139" style="411" customWidth="1"/>
    <col min="14" max="14" width="50" style="411" customWidth="1"/>
    <col min="15" max="16384" width="9.140625" style="411"/>
  </cols>
  <sheetData>
    <row r="1" spans="1:12" ht="14.45" customHeight="1" x14ac:dyDescent="0.25">
      <c r="A1" s="493"/>
      <c r="B1" s="503" t="s">
        <v>380</v>
      </c>
      <c r="C1" s="413"/>
      <c r="D1" s="413"/>
      <c r="E1" s="413"/>
      <c r="F1" s="413"/>
      <c r="G1" s="413"/>
      <c r="H1" s="413"/>
      <c r="I1" s="413"/>
    </row>
    <row r="2" spans="1:12" x14ac:dyDescent="0.25">
      <c r="A2" s="493"/>
      <c r="B2" s="413"/>
      <c r="C2" s="413"/>
      <c r="D2" s="413"/>
      <c r="E2" s="413"/>
      <c r="F2" s="413"/>
      <c r="G2" s="413"/>
      <c r="H2" s="413"/>
      <c r="I2" s="413"/>
    </row>
    <row r="3" spans="1:12" x14ac:dyDescent="0.25">
      <c r="A3" s="493"/>
      <c r="B3" s="504" t="s">
        <v>381</v>
      </c>
      <c r="C3" s="430"/>
      <c r="D3" s="430"/>
      <c r="E3" s="430"/>
      <c r="F3" s="430"/>
      <c r="G3" s="430"/>
      <c r="H3" s="430"/>
      <c r="I3" s="430"/>
      <c r="J3" s="460"/>
    </row>
    <row r="4" spans="1:12" x14ac:dyDescent="0.25">
      <c r="A4" s="493"/>
      <c r="B4" s="505"/>
      <c r="C4" s="505"/>
      <c r="D4" s="505"/>
      <c r="E4" s="505"/>
      <c r="F4" s="505"/>
      <c r="G4" s="505"/>
      <c r="H4" s="505"/>
      <c r="I4" s="505"/>
      <c r="J4" s="460"/>
    </row>
    <row r="5" spans="1:12" x14ac:dyDescent="0.25">
      <c r="A5" s="493"/>
      <c r="B5" s="506" t="s">
        <v>382</v>
      </c>
      <c r="C5" s="507"/>
      <c r="D5" s="507"/>
      <c r="E5" s="507"/>
      <c r="F5" s="507"/>
      <c r="G5" s="507"/>
      <c r="H5" s="507"/>
      <c r="I5" s="507"/>
      <c r="J5" s="508"/>
      <c r="K5" s="509"/>
    </row>
    <row r="6" spans="1:12" ht="36" x14ac:dyDescent="0.25">
      <c r="A6" s="493"/>
      <c r="B6" s="510" t="s">
        <v>383</v>
      </c>
      <c r="C6" s="510" t="s">
        <v>384</v>
      </c>
      <c r="D6" s="510" t="s">
        <v>385</v>
      </c>
      <c r="E6" s="510" t="s">
        <v>386</v>
      </c>
      <c r="F6" s="510" t="s">
        <v>387</v>
      </c>
      <c r="G6" s="510" t="s">
        <v>388</v>
      </c>
      <c r="H6" s="510" t="s">
        <v>389</v>
      </c>
      <c r="I6" s="510" t="s">
        <v>390</v>
      </c>
      <c r="J6" s="510" t="s">
        <v>391</v>
      </c>
      <c r="K6" s="509"/>
    </row>
    <row r="7" spans="1:12" ht="23.25" customHeight="1" x14ac:dyDescent="0.25">
      <c r="A7" s="493"/>
      <c r="B7" s="511" t="s">
        <v>392</v>
      </c>
      <c r="C7" s="512" t="s">
        <v>393</v>
      </c>
      <c r="D7" s="513"/>
      <c r="E7" s="513"/>
      <c r="F7" s="513"/>
      <c r="G7" s="513"/>
      <c r="H7" s="513"/>
      <c r="I7" s="513"/>
      <c r="J7" s="514"/>
      <c r="K7" s="509"/>
    </row>
    <row r="8" spans="1:12" ht="396" customHeight="1" x14ac:dyDescent="0.25">
      <c r="A8" s="493"/>
      <c r="B8" s="515"/>
      <c r="C8" s="511" t="s">
        <v>394</v>
      </c>
      <c r="D8" s="516" t="s">
        <v>395</v>
      </c>
      <c r="E8" s="516" t="s">
        <v>396</v>
      </c>
      <c r="F8" s="516" t="s">
        <v>397</v>
      </c>
      <c r="G8" s="516" t="s">
        <v>398</v>
      </c>
      <c r="H8" s="516" t="s">
        <v>399</v>
      </c>
      <c r="I8" s="517">
        <f>59/120</f>
        <v>0.49166666666666664</v>
      </c>
      <c r="J8" s="518" t="s">
        <v>99</v>
      </c>
      <c r="K8" s="509"/>
    </row>
    <row r="9" spans="1:12" ht="109.5" customHeight="1" x14ac:dyDescent="0.25">
      <c r="A9" s="493"/>
      <c r="B9" s="515"/>
      <c r="C9" s="519"/>
      <c r="D9" s="516" t="s">
        <v>400</v>
      </c>
      <c r="E9" s="516" t="s">
        <v>401</v>
      </c>
      <c r="F9" s="516" t="s">
        <v>402</v>
      </c>
      <c r="G9" s="516" t="s">
        <v>403</v>
      </c>
      <c r="H9" s="520" t="s">
        <v>404</v>
      </c>
      <c r="I9" s="520">
        <v>3.6904761904761905E-2</v>
      </c>
      <c r="J9" s="516" t="s">
        <v>97</v>
      </c>
      <c r="K9" s="509"/>
    </row>
    <row r="10" spans="1:12" ht="281.25" customHeight="1" x14ac:dyDescent="0.25">
      <c r="A10" s="493"/>
      <c r="B10" s="515"/>
      <c r="C10" s="511" t="s">
        <v>405</v>
      </c>
      <c r="D10" s="516" t="s">
        <v>406</v>
      </c>
      <c r="E10" s="516" t="s">
        <v>407</v>
      </c>
      <c r="F10" s="516" t="s">
        <v>408</v>
      </c>
      <c r="G10" s="516" t="s">
        <v>409</v>
      </c>
      <c r="H10" s="521" t="s">
        <v>410</v>
      </c>
      <c r="I10" s="517">
        <f>16/78</f>
        <v>0.20512820512820512</v>
      </c>
      <c r="J10" s="516" t="s">
        <v>98</v>
      </c>
      <c r="K10" s="509"/>
    </row>
    <row r="11" spans="1:12" ht="155.25" customHeight="1" x14ac:dyDescent="0.25">
      <c r="A11" s="493"/>
      <c r="B11" s="515"/>
      <c r="C11" s="519"/>
      <c r="D11" s="516" t="s">
        <v>411</v>
      </c>
      <c r="E11" s="516" t="s">
        <v>412</v>
      </c>
      <c r="F11" s="516" t="s">
        <v>413</v>
      </c>
      <c r="G11" s="516" t="s">
        <v>414</v>
      </c>
      <c r="H11" s="518" t="s">
        <v>415</v>
      </c>
      <c r="I11" s="517">
        <v>0.25</v>
      </c>
      <c r="J11" s="516" t="s">
        <v>98</v>
      </c>
      <c r="K11" s="509"/>
    </row>
    <row r="12" spans="1:12" ht="23.25" customHeight="1" x14ac:dyDescent="0.25">
      <c r="A12" s="493"/>
      <c r="B12" s="515"/>
      <c r="C12" s="512" t="s">
        <v>416</v>
      </c>
      <c r="D12" s="513"/>
      <c r="E12" s="513"/>
      <c r="F12" s="513"/>
      <c r="G12" s="513"/>
      <c r="H12" s="513"/>
      <c r="I12" s="513"/>
      <c r="J12" s="514"/>
      <c r="K12" s="509"/>
    </row>
    <row r="13" spans="1:12" ht="204.75" customHeight="1" x14ac:dyDescent="0.25">
      <c r="A13" s="493"/>
      <c r="B13" s="515"/>
      <c r="C13" s="511" t="s">
        <v>417</v>
      </c>
      <c r="D13" s="516" t="s">
        <v>418</v>
      </c>
      <c r="E13" s="516" t="s">
        <v>419</v>
      </c>
      <c r="F13" s="516" t="s">
        <v>420</v>
      </c>
      <c r="G13" s="516" t="s">
        <v>421</v>
      </c>
      <c r="H13" s="516" t="s">
        <v>898</v>
      </c>
      <c r="I13" s="522">
        <v>0.23</v>
      </c>
      <c r="J13" s="516" t="s">
        <v>97</v>
      </c>
      <c r="K13" s="509"/>
    </row>
    <row r="14" spans="1:12" ht="222.75" customHeight="1" x14ac:dyDescent="0.25">
      <c r="A14" s="493"/>
      <c r="B14" s="515"/>
      <c r="C14" s="519"/>
      <c r="D14" s="516" t="s">
        <v>422</v>
      </c>
      <c r="E14" s="516" t="s">
        <v>423</v>
      </c>
      <c r="F14" s="516" t="s">
        <v>899</v>
      </c>
      <c r="G14" s="516" t="s">
        <v>900</v>
      </c>
      <c r="H14" s="516" t="s">
        <v>897</v>
      </c>
      <c r="I14" s="517">
        <v>0.61399999999999999</v>
      </c>
      <c r="J14" s="516" t="s">
        <v>99</v>
      </c>
      <c r="K14" s="509"/>
    </row>
    <row r="15" spans="1:12" ht="271.5" customHeight="1" x14ac:dyDescent="0.3">
      <c r="A15" s="493"/>
      <c r="B15" s="515"/>
      <c r="C15" s="516" t="s">
        <v>424</v>
      </c>
      <c r="D15" s="516" t="s">
        <v>425</v>
      </c>
      <c r="E15" s="516" t="s">
        <v>426</v>
      </c>
      <c r="F15" s="516" t="s">
        <v>427</v>
      </c>
      <c r="G15" s="516" t="s">
        <v>428</v>
      </c>
      <c r="H15" s="516" t="s">
        <v>429</v>
      </c>
      <c r="I15" s="523">
        <f>2/13</f>
        <v>0.15384615384615385</v>
      </c>
      <c r="J15" s="516" t="s">
        <v>97</v>
      </c>
      <c r="K15" s="524"/>
      <c r="L15" s="525"/>
    </row>
    <row r="16" spans="1:12" ht="208.5" customHeight="1" x14ac:dyDescent="0.3">
      <c r="A16" s="493"/>
      <c r="B16" s="515"/>
      <c r="C16" s="516" t="s">
        <v>430</v>
      </c>
      <c r="D16" s="516" t="s">
        <v>431</v>
      </c>
      <c r="E16" s="516" t="s">
        <v>432</v>
      </c>
      <c r="F16" s="516" t="s">
        <v>433</v>
      </c>
      <c r="G16" s="516" t="s">
        <v>434</v>
      </c>
      <c r="H16" s="516" t="s">
        <v>901</v>
      </c>
      <c r="I16" s="520">
        <f>586.8/2278</f>
        <v>0.25759438103599647</v>
      </c>
      <c r="J16" s="516" t="s">
        <v>98</v>
      </c>
      <c r="K16" s="526"/>
      <c r="L16" s="525"/>
    </row>
    <row r="17" spans="1:12" ht="23.25" customHeight="1" x14ac:dyDescent="0.3">
      <c r="A17" s="493"/>
      <c r="B17" s="515"/>
      <c r="C17" s="527" t="s">
        <v>435</v>
      </c>
      <c r="D17" s="528"/>
      <c r="E17" s="528"/>
      <c r="F17" s="528"/>
      <c r="G17" s="528"/>
      <c r="H17" s="528"/>
      <c r="I17" s="528"/>
      <c r="J17" s="529"/>
      <c r="K17" s="530"/>
      <c r="L17" s="525"/>
    </row>
    <row r="18" spans="1:12" ht="147" customHeight="1" x14ac:dyDescent="0.3">
      <c r="A18" s="493"/>
      <c r="B18" s="515"/>
      <c r="C18" s="531" t="s">
        <v>436</v>
      </c>
      <c r="D18" s="523" t="s">
        <v>437</v>
      </c>
      <c r="E18" s="518" t="s">
        <v>438</v>
      </c>
      <c r="F18" s="523" t="s">
        <v>439</v>
      </c>
      <c r="G18" s="516" t="s">
        <v>440</v>
      </c>
      <c r="H18" s="516" t="s">
        <v>441</v>
      </c>
      <c r="I18" s="520">
        <v>0.26470588235294101</v>
      </c>
      <c r="J18" s="516" t="s">
        <v>98</v>
      </c>
      <c r="K18" s="530"/>
      <c r="L18" s="525"/>
    </row>
    <row r="19" spans="1:12" ht="150" customHeight="1" x14ac:dyDescent="0.3">
      <c r="A19" s="493"/>
      <c r="B19" s="515"/>
      <c r="C19" s="532"/>
      <c r="D19" s="516" t="s">
        <v>442</v>
      </c>
      <c r="E19" s="516" t="s">
        <v>443</v>
      </c>
      <c r="F19" s="533" t="s">
        <v>444</v>
      </c>
      <c r="G19" s="516" t="s">
        <v>445</v>
      </c>
      <c r="H19" s="516" t="s">
        <v>902</v>
      </c>
      <c r="I19" s="520">
        <v>6.25E-2</v>
      </c>
      <c r="J19" s="516" t="s">
        <v>97</v>
      </c>
      <c r="K19" s="526"/>
      <c r="L19" s="525"/>
    </row>
    <row r="20" spans="1:12" ht="198" customHeight="1" x14ac:dyDescent="0.3">
      <c r="A20" s="493"/>
      <c r="B20" s="515"/>
      <c r="C20" s="532"/>
      <c r="D20" s="516" t="s">
        <v>446</v>
      </c>
      <c r="E20" s="516" t="s">
        <v>447</v>
      </c>
      <c r="F20" s="533" t="s">
        <v>448</v>
      </c>
      <c r="G20" s="516" t="s">
        <v>449</v>
      </c>
      <c r="H20" s="518" t="s">
        <v>903</v>
      </c>
      <c r="I20" s="520">
        <v>0.35</v>
      </c>
      <c r="J20" s="516" t="s">
        <v>99</v>
      </c>
      <c r="K20" s="526"/>
      <c r="L20" s="525"/>
    </row>
    <row r="21" spans="1:12" ht="183" customHeight="1" x14ac:dyDescent="0.3">
      <c r="A21" s="493"/>
      <c r="B21" s="519"/>
      <c r="C21" s="534"/>
      <c r="D21" s="516" t="s">
        <v>450</v>
      </c>
      <c r="E21" s="516" t="s">
        <v>451</v>
      </c>
      <c r="F21" s="533" t="s">
        <v>452</v>
      </c>
      <c r="G21" s="516" t="s">
        <v>453</v>
      </c>
      <c r="H21" s="516" t="s">
        <v>904</v>
      </c>
      <c r="I21" s="517">
        <f>10760/67941</f>
        <v>0.15837270572997159</v>
      </c>
      <c r="J21" s="516" t="s">
        <v>98</v>
      </c>
      <c r="K21" s="524"/>
      <c r="L21" s="525"/>
    </row>
    <row r="22" spans="1:12" ht="141.75" customHeight="1" x14ac:dyDescent="0.3">
      <c r="A22" s="493"/>
      <c r="B22" s="511"/>
      <c r="C22" s="535" t="s">
        <v>454</v>
      </c>
      <c r="D22" s="516" t="s">
        <v>455</v>
      </c>
      <c r="E22" s="516" t="s">
        <v>456</v>
      </c>
      <c r="F22" s="533" t="s">
        <v>457</v>
      </c>
      <c r="G22" s="536" t="s">
        <v>458</v>
      </c>
      <c r="H22" s="516" t="s">
        <v>459</v>
      </c>
      <c r="I22" s="522">
        <v>6.6246056782334389E-2</v>
      </c>
      <c r="J22" s="516" t="s">
        <v>98</v>
      </c>
      <c r="K22" s="526"/>
      <c r="L22" s="525"/>
    </row>
    <row r="23" spans="1:12" ht="105.75" customHeight="1" x14ac:dyDescent="0.3">
      <c r="A23" s="493"/>
      <c r="B23" s="515"/>
      <c r="C23" s="537"/>
      <c r="D23" s="516" t="s">
        <v>460</v>
      </c>
      <c r="E23" s="516" t="s">
        <v>461</v>
      </c>
      <c r="F23" s="538" t="s">
        <v>462</v>
      </c>
      <c r="G23" s="539"/>
      <c r="H23" s="540" t="s">
        <v>463</v>
      </c>
      <c r="I23" s="541"/>
      <c r="J23" s="516" t="s">
        <v>102</v>
      </c>
      <c r="K23" s="526"/>
      <c r="L23" s="525"/>
    </row>
    <row r="24" spans="1:12" ht="28.5" customHeight="1" x14ac:dyDescent="0.3">
      <c r="A24" s="493"/>
      <c r="B24" s="515"/>
      <c r="C24" s="542" t="s">
        <v>464</v>
      </c>
      <c r="D24" s="543"/>
      <c r="E24" s="543"/>
      <c r="F24" s="543"/>
      <c r="G24" s="543"/>
      <c r="H24" s="543"/>
      <c r="I24" s="543"/>
      <c r="J24" s="544"/>
      <c r="K24" s="526"/>
      <c r="L24" s="525"/>
    </row>
    <row r="25" spans="1:12" ht="147" customHeight="1" x14ac:dyDescent="0.3">
      <c r="A25" s="493"/>
      <c r="B25" s="515"/>
      <c r="C25" s="533" t="s">
        <v>465</v>
      </c>
      <c r="D25" s="516" t="s">
        <v>466</v>
      </c>
      <c r="E25" s="516" t="s">
        <v>467</v>
      </c>
      <c r="F25" s="545" t="s">
        <v>468</v>
      </c>
      <c r="G25" s="546"/>
      <c r="H25" s="540" t="s">
        <v>469</v>
      </c>
      <c r="I25" s="517"/>
      <c r="J25" s="516" t="s">
        <v>102</v>
      </c>
      <c r="K25" s="526"/>
      <c r="L25" s="525"/>
    </row>
    <row r="26" spans="1:12" ht="124.5" customHeight="1" x14ac:dyDescent="0.3">
      <c r="A26" s="493"/>
      <c r="B26" s="519"/>
      <c r="C26" s="517" t="s">
        <v>470</v>
      </c>
      <c r="D26" s="516" t="s">
        <v>471</v>
      </c>
      <c r="E26" s="516" t="s">
        <v>472</v>
      </c>
      <c r="F26" s="516" t="s">
        <v>473</v>
      </c>
      <c r="G26" s="547" t="s">
        <v>474</v>
      </c>
      <c r="H26" s="516" t="s">
        <v>475</v>
      </c>
      <c r="I26" s="517">
        <f>8/(4+2+8+12)</f>
        <v>0.30769230769230771</v>
      </c>
      <c r="J26" s="516" t="s">
        <v>99</v>
      </c>
      <c r="K26" s="548"/>
      <c r="L26" s="525"/>
    </row>
    <row r="27" spans="1:12" ht="17.100000000000001" customHeight="1" x14ac:dyDescent="0.3">
      <c r="A27" s="493"/>
      <c r="B27" s="549"/>
      <c r="C27" s="550"/>
      <c r="D27" s="551"/>
      <c r="E27" s="551"/>
      <c r="F27" s="551"/>
      <c r="G27" s="551"/>
      <c r="H27" s="551"/>
      <c r="I27" s="551"/>
      <c r="J27" s="509"/>
      <c r="K27" s="525"/>
      <c r="L27" s="525"/>
    </row>
    <row r="28" spans="1:12" ht="99.95" customHeight="1" x14ac:dyDescent="0.3">
      <c r="A28" s="493"/>
      <c r="B28" s="552" t="s">
        <v>476</v>
      </c>
      <c r="C28" s="553" t="s">
        <v>477</v>
      </c>
      <c r="D28" s="552" t="s">
        <v>478</v>
      </c>
      <c r="E28" s="551"/>
      <c r="F28" s="551"/>
      <c r="G28" s="551"/>
      <c r="H28" s="551"/>
      <c r="I28" s="551"/>
      <c r="J28" s="509"/>
      <c r="K28" s="525"/>
      <c r="L28" s="525"/>
    </row>
    <row r="29" spans="1:12" ht="17.100000000000001" customHeight="1" x14ac:dyDescent="0.3">
      <c r="A29" s="493"/>
      <c r="B29" s="554">
        <f>IFERROR(AVERAGE(I7:I26),"")</f>
        <v>0.24633265150995282</v>
      </c>
      <c r="C29" s="555">
        <f ca="1">IF(OR('1. Basic project data'!E16="",'1. Basic project data'!E19=""),"",(TODAY()-'1. Basic project data'!E16)/('1. Basic project data'!E19-'1. Basic project data'!E16))</f>
        <v>0.54356164383561645</v>
      </c>
      <c r="D29" s="556" t="e">
        <f>IF('1. Basic project data'!E23=0,"",'1. Basic project data'!E24/'1. Basic project data'!E23)</f>
        <v>#VALUE!</v>
      </c>
      <c r="E29" s="551"/>
      <c r="F29" s="551"/>
      <c r="G29" s="551"/>
      <c r="H29" s="551"/>
      <c r="I29" s="551"/>
      <c r="J29" s="509"/>
      <c r="K29" s="525"/>
      <c r="L29" s="525"/>
    </row>
    <row r="30" spans="1:12" ht="17.100000000000001" customHeight="1" x14ac:dyDescent="0.3">
      <c r="A30" s="493"/>
      <c r="B30" s="549"/>
      <c r="C30" s="550"/>
      <c r="D30" s="551"/>
      <c r="E30" s="551"/>
      <c r="F30" s="551"/>
      <c r="G30" s="551"/>
      <c r="H30" s="551"/>
      <c r="I30" s="551"/>
      <c r="J30" s="509"/>
      <c r="K30" s="525"/>
      <c r="L30" s="525"/>
    </row>
    <row r="31" spans="1:12" ht="15.75" x14ac:dyDescent="0.25">
      <c r="A31" s="493"/>
      <c r="B31" s="557"/>
      <c r="C31" s="509"/>
      <c r="D31" s="509"/>
      <c r="E31" s="509"/>
      <c r="F31" s="509"/>
      <c r="G31" s="509"/>
      <c r="H31" s="509"/>
      <c r="I31" s="509"/>
      <c r="J31" s="509"/>
    </row>
    <row r="32" spans="1:12" x14ac:dyDescent="0.25">
      <c r="A32" s="493"/>
      <c r="B32" s="509"/>
      <c r="C32" s="509"/>
      <c r="D32" s="509"/>
      <c r="E32" s="509"/>
      <c r="F32" s="509"/>
      <c r="G32" s="509"/>
      <c r="H32" s="509"/>
      <c r="I32" s="509"/>
      <c r="J32" s="509"/>
    </row>
    <row r="33" spans="1:21" ht="17.100000000000001" customHeight="1" x14ac:dyDescent="0.3">
      <c r="A33" s="493"/>
      <c r="B33" s="558"/>
      <c r="C33" s="509"/>
      <c r="D33" s="509"/>
      <c r="E33" s="509"/>
      <c r="F33" s="509"/>
      <c r="G33" s="509"/>
      <c r="H33" s="509"/>
      <c r="I33" s="509"/>
      <c r="J33" s="509"/>
      <c r="K33" s="525"/>
    </row>
    <row r="34" spans="1:21" x14ac:dyDescent="0.25">
      <c r="A34" s="493"/>
      <c r="B34" s="551"/>
      <c r="C34" s="551"/>
      <c r="D34" s="551"/>
      <c r="E34" s="551"/>
      <c r="F34" s="551"/>
      <c r="G34" s="551"/>
      <c r="H34" s="551"/>
      <c r="I34" s="551"/>
      <c r="J34" s="509"/>
    </row>
    <row r="35" spans="1:21" ht="15.6" customHeight="1" x14ac:dyDescent="0.25">
      <c r="A35" s="493"/>
      <c r="B35" s="559"/>
      <c r="C35" s="509"/>
      <c r="D35" s="509"/>
      <c r="E35" s="509"/>
      <c r="F35" s="509"/>
      <c r="G35" s="509"/>
      <c r="H35" s="509"/>
      <c r="I35" s="509"/>
      <c r="J35" s="509"/>
    </row>
    <row r="36" spans="1:21" x14ac:dyDescent="0.25">
      <c r="A36" s="493"/>
      <c r="B36" s="560"/>
      <c r="C36" s="560"/>
      <c r="D36" s="560"/>
      <c r="E36" s="560"/>
      <c r="F36" s="560"/>
      <c r="G36" s="560"/>
      <c r="H36" s="560"/>
      <c r="I36" s="560"/>
      <c r="J36" s="509"/>
    </row>
    <row r="37" spans="1:21" x14ac:dyDescent="0.25">
      <c r="A37" s="493"/>
      <c r="B37" s="560"/>
      <c r="C37" s="560"/>
      <c r="D37" s="560"/>
      <c r="E37" s="560"/>
      <c r="F37" s="560"/>
      <c r="G37" s="560"/>
      <c r="H37" s="560"/>
      <c r="I37" s="560"/>
      <c r="J37" s="509"/>
    </row>
    <row r="38" spans="1:21" ht="15.75" x14ac:dyDescent="0.25">
      <c r="A38" s="493"/>
      <c r="B38" s="561" t="s">
        <v>479</v>
      </c>
      <c r="C38" s="562"/>
      <c r="D38" s="562"/>
      <c r="E38" s="562"/>
      <c r="F38" s="562"/>
      <c r="G38" s="562"/>
      <c r="H38" s="562"/>
      <c r="I38" s="562"/>
      <c r="J38" s="562"/>
    </row>
    <row r="39" spans="1:21" ht="21" customHeight="1" x14ac:dyDescent="0.25">
      <c r="A39" s="493"/>
      <c r="B39" s="563" t="s">
        <v>480</v>
      </c>
      <c r="C39" s="430"/>
      <c r="D39" s="430"/>
      <c r="E39" s="430"/>
      <c r="F39" s="430"/>
      <c r="G39" s="430"/>
      <c r="H39" s="430"/>
      <c r="I39" s="430"/>
      <c r="J39" s="430"/>
    </row>
    <row r="40" spans="1:21" x14ac:dyDescent="0.25">
      <c r="A40" s="493"/>
      <c r="B40" s="560"/>
      <c r="C40" s="560"/>
      <c r="D40" s="560"/>
      <c r="E40" s="560"/>
      <c r="F40" s="560"/>
      <c r="G40" s="560"/>
      <c r="H40" s="560"/>
      <c r="I40" s="560"/>
      <c r="J40" s="564"/>
    </row>
    <row r="41" spans="1:21" ht="60" customHeight="1" x14ac:dyDescent="0.25">
      <c r="A41" s="493"/>
      <c r="B41" s="560"/>
      <c r="C41" s="565" t="s">
        <v>481</v>
      </c>
      <c r="D41" s="510" t="s">
        <v>482</v>
      </c>
      <c r="E41" s="510" t="s">
        <v>106</v>
      </c>
      <c r="F41" s="510" t="s">
        <v>483</v>
      </c>
      <c r="G41" s="510" t="s">
        <v>484</v>
      </c>
      <c r="H41" s="510" t="s">
        <v>69</v>
      </c>
      <c r="I41" s="560"/>
      <c r="J41" s="564"/>
    </row>
    <row r="42" spans="1:21" ht="45" customHeight="1" x14ac:dyDescent="0.25">
      <c r="A42" s="493"/>
      <c r="B42" s="560"/>
      <c r="C42" s="515"/>
      <c r="D42" s="566" t="s">
        <v>98</v>
      </c>
      <c r="E42" s="566" t="s">
        <v>98</v>
      </c>
      <c r="F42" s="566" t="s">
        <v>98</v>
      </c>
      <c r="G42" s="566" t="s">
        <v>98</v>
      </c>
      <c r="H42" s="566" t="s">
        <v>98</v>
      </c>
      <c r="I42" s="560"/>
      <c r="J42" s="564"/>
    </row>
    <row r="43" spans="1:21" ht="384" x14ac:dyDescent="0.25">
      <c r="A43" s="493"/>
      <c r="B43" s="560"/>
      <c r="C43" s="567" t="s">
        <v>485</v>
      </c>
      <c r="D43" s="568" t="s">
        <v>915</v>
      </c>
      <c r="E43" s="569" t="s">
        <v>916</v>
      </c>
      <c r="F43" s="566" t="s">
        <v>486</v>
      </c>
      <c r="G43" s="566" t="s">
        <v>487</v>
      </c>
      <c r="H43" s="566" t="s">
        <v>488</v>
      </c>
      <c r="I43" s="560"/>
      <c r="J43" s="564"/>
    </row>
    <row r="44" spans="1:21" x14ac:dyDescent="0.25">
      <c r="A44" s="493"/>
      <c r="B44" s="560"/>
      <c r="C44" s="560"/>
      <c r="D44" s="560"/>
      <c r="E44" s="560"/>
      <c r="F44" s="560"/>
      <c r="G44" s="560"/>
      <c r="H44" s="560"/>
      <c r="I44" s="560"/>
      <c r="J44" s="509"/>
      <c r="K44" s="570"/>
    </row>
    <row r="45" spans="1:21" ht="15" customHeight="1" x14ac:dyDescent="0.25">
      <c r="A45" s="493"/>
      <c r="B45" s="571"/>
      <c r="C45" s="509"/>
      <c r="D45" s="509"/>
      <c r="E45" s="509"/>
      <c r="F45" s="509"/>
      <c r="G45" s="509"/>
      <c r="H45" s="509"/>
      <c r="I45" s="509"/>
      <c r="J45" s="509"/>
      <c r="K45" s="572"/>
      <c r="L45" s="416"/>
      <c r="M45" s="573"/>
      <c r="N45" s="416"/>
      <c r="O45" s="416"/>
      <c r="P45" s="416"/>
      <c r="Q45" s="416"/>
      <c r="R45" s="416"/>
      <c r="S45" s="416"/>
      <c r="T45" s="416"/>
      <c r="U45" s="416"/>
    </row>
    <row r="46" spans="1:21" ht="23.45" customHeight="1" x14ac:dyDescent="0.25">
      <c r="A46" s="493"/>
      <c r="B46" s="561" t="s">
        <v>489</v>
      </c>
      <c r="C46" s="562"/>
      <c r="D46" s="562"/>
      <c r="E46" s="562"/>
      <c r="F46" s="562"/>
      <c r="G46" s="562"/>
      <c r="H46" s="562"/>
      <c r="I46" s="562"/>
      <c r="J46" s="509"/>
      <c r="K46" s="572"/>
      <c r="L46" s="416"/>
      <c r="M46" s="573"/>
      <c r="N46" s="416"/>
      <c r="O46" s="416"/>
      <c r="P46" s="416"/>
      <c r="Q46" s="416"/>
      <c r="R46" s="416"/>
      <c r="S46" s="416"/>
      <c r="T46" s="416"/>
      <c r="U46" s="416"/>
    </row>
    <row r="47" spans="1:21" ht="15" customHeight="1" x14ac:dyDescent="0.25">
      <c r="A47" s="493"/>
      <c r="B47" s="509"/>
      <c r="C47" s="509"/>
      <c r="D47" s="509"/>
      <c r="E47" s="509"/>
      <c r="F47" s="509"/>
      <c r="G47" s="509"/>
      <c r="H47" s="509"/>
      <c r="I47" s="509"/>
      <c r="J47" s="509"/>
      <c r="K47" s="572"/>
      <c r="L47" s="416"/>
      <c r="M47" s="573"/>
      <c r="N47" s="416"/>
      <c r="O47" s="416"/>
      <c r="P47" s="416"/>
      <c r="Q47" s="416"/>
      <c r="R47" s="416"/>
      <c r="S47" s="416"/>
      <c r="T47" s="416"/>
      <c r="U47" s="416"/>
    </row>
    <row r="48" spans="1:21" ht="23.45" customHeight="1" x14ac:dyDescent="0.25">
      <c r="A48" s="493"/>
      <c r="B48" s="509"/>
      <c r="C48" s="509"/>
      <c r="D48" s="509"/>
      <c r="E48" s="509"/>
      <c r="F48" s="509"/>
      <c r="G48" s="509"/>
      <c r="H48" s="509"/>
      <c r="I48" s="509"/>
      <c r="J48" s="509"/>
      <c r="K48" s="572"/>
      <c r="L48" s="416"/>
      <c r="M48" s="573"/>
      <c r="N48" s="416"/>
      <c r="O48" s="416"/>
      <c r="P48" s="416"/>
      <c r="Q48" s="416"/>
      <c r="R48" s="416"/>
      <c r="S48" s="416"/>
      <c r="T48" s="416"/>
      <c r="U48" s="416"/>
    </row>
    <row r="49" spans="1:21" ht="45" customHeight="1" x14ac:dyDescent="0.25">
      <c r="A49" s="493"/>
      <c r="B49" s="574" t="s">
        <v>490</v>
      </c>
      <c r="C49" s="508"/>
      <c r="D49" s="574" t="s">
        <v>491</v>
      </c>
      <c r="E49" s="508"/>
      <c r="F49" s="574" t="s">
        <v>492</v>
      </c>
      <c r="G49" s="508"/>
      <c r="H49" s="574" t="s">
        <v>493</v>
      </c>
      <c r="I49" s="508"/>
      <c r="J49" s="564"/>
      <c r="K49" s="572"/>
      <c r="L49" s="416"/>
      <c r="M49" s="573"/>
      <c r="N49" s="416"/>
      <c r="O49" s="416"/>
      <c r="P49" s="416"/>
      <c r="Q49" s="416"/>
      <c r="R49" s="416"/>
      <c r="S49" s="416"/>
      <c r="T49" s="416"/>
      <c r="U49" s="416"/>
    </row>
    <row r="50" spans="1:21" ht="105.75" customHeight="1" x14ac:dyDescent="0.25">
      <c r="A50" s="493"/>
      <c r="B50" s="575" t="s">
        <v>494</v>
      </c>
      <c r="C50" s="576"/>
      <c r="D50" s="575" t="s">
        <v>495</v>
      </c>
      <c r="E50" s="576"/>
      <c r="F50" s="575" t="s">
        <v>496</v>
      </c>
      <c r="G50" s="576"/>
      <c r="H50" s="575" t="s">
        <v>497</v>
      </c>
      <c r="I50" s="576"/>
      <c r="J50" s="577"/>
      <c r="K50" s="578"/>
      <c r="M50" s="493"/>
    </row>
    <row r="51" spans="1:21" ht="119.25" customHeight="1" x14ac:dyDescent="0.25">
      <c r="A51" s="493"/>
      <c r="B51" s="579" t="s">
        <v>498</v>
      </c>
      <c r="C51" s="580"/>
      <c r="D51" s="579" t="s">
        <v>499</v>
      </c>
      <c r="E51" s="581"/>
      <c r="F51" s="579" t="s">
        <v>500</v>
      </c>
      <c r="G51" s="580"/>
      <c r="H51" s="582" t="s">
        <v>501</v>
      </c>
      <c r="I51" s="580"/>
      <c r="J51" s="577"/>
    </row>
    <row r="52" spans="1:21" ht="97.5" customHeight="1" x14ac:dyDescent="0.25">
      <c r="A52" s="493"/>
      <c r="B52" s="583" t="s">
        <v>417</v>
      </c>
      <c r="C52" s="584"/>
      <c r="D52" s="583" t="s">
        <v>502</v>
      </c>
      <c r="E52" s="584"/>
      <c r="F52" s="585"/>
      <c r="G52" s="586"/>
      <c r="H52" s="587"/>
      <c r="I52" s="588"/>
      <c r="J52" s="577"/>
    </row>
    <row r="53" spans="1:21" ht="116.25" customHeight="1" x14ac:dyDescent="0.25">
      <c r="A53" s="493"/>
      <c r="B53" s="589" t="s">
        <v>503</v>
      </c>
      <c r="C53" s="590"/>
      <c r="D53" s="589" t="s">
        <v>504</v>
      </c>
      <c r="E53" s="590"/>
      <c r="F53" s="589" t="s">
        <v>505</v>
      </c>
      <c r="G53" s="590"/>
      <c r="H53" s="591" t="s">
        <v>501</v>
      </c>
      <c r="I53" s="590"/>
      <c r="J53" s="577"/>
    </row>
    <row r="54" spans="1:21" ht="88.5" customHeight="1" x14ac:dyDescent="0.25">
      <c r="A54" s="493"/>
      <c r="B54" s="583">
        <v>2.2999999999999998</v>
      </c>
      <c r="C54" s="584"/>
      <c r="D54" s="583" t="s">
        <v>506</v>
      </c>
      <c r="E54" s="584"/>
      <c r="F54" s="583" t="s">
        <v>505</v>
      </c>
      <c r="G54" s="584"/>
      <c r="H54" s="592" t="s">
        <v>507</v>
      </c>
      <c r="I54" s="590"/>
      <c r="J54" s="577"/>
    </row>
    <row r="55" spans="1:21" ht="200.25" customHeight="1" x14ac:dyDescent="0.25">
      <c r="A55" s="493"/>
      <c r="B55" s="589" t="s">
        <v>508</v>
      </c>
      <c r="C55" s="590"/>
      <c r="D55" s="589" t="s">
        <v>509</v>
      </c>
      <c r="E55" s="590"/>
      <c r="F55" s="589" t="s">
        <v>510</v>
      </c>
      <c r="G55" s="590"/>
      <c r="H55" s="591" t="s">
        <v>501</v>
      </c>
      <c r="I55" s="590"/>
      <c r="J55" s="577"/>
    </row>
    <row r="56" spans="1:21" ht="109.5" customHeight="1" x14ac:dyDescent="0.25">
      <c r="A56" s="493"/>
      <c r="B56" s="583">
        <v>3.2</v>
      </c>
      <c r="C56" s="584"/>
      <c r="D56" s="583" t="s">
        <v>511</v>
      </c>
      <c r="E56" s="584"/>
      <c r="F56" s="583" t="s">
        <v>512</v>
      </c>
      <c r="G56" s="584"/>
      <c r="H56" s="592" t="s">
        <v>513</v>
      </c>
      <c r="I56" s="590"/>
      <c r="J56" s="577"/>
    </row>
    <row r="57" spans="1:21" ht="81.95" customHeight="1" x14ac:dyDescent="0.25">
      <c r="A57" s="493"/>
      <c r="B57" s="593" t="s">
        <v>514</v>
      </c>
      <c r="C57" s="594"/>
      <c r="D57" s="594"/>
      <c r="E57" s="594"/>
      <c r="F57" s="594"/>
      <c r="G57" s="594"/>
      <c r="H57" s="594"/>
      <c r="I57" s="594"/>
      <c r="J57" s="594"/>
    </row>
  </sheetData>
  <sheetProtection sheet="1" objects="1" scenarios="1" formatColumns="0" formatRows="0"/>
  <mergeCells count="62">
    <mergeCell ref="M49:U49"/>
    <mergeCell ref="B39:J39"/>
    <mergeCell ref="F49:G49"/>
    <mergeCell ref="M47:U47"/>
    <mergeCell ref="M48:U48"/>
    <mergeCell ref="M45:U45"/>
    <mergeCell ref="B46:I46"/>
    <mergeCell ref="K46:L46"/>
    <mergeCell ref="M46:U46"/>
    <mergeCell ref="K48:L48"/>
    <mergeCell ref="K49:L49"/>
    <mergeCell ref="B1:I2"/>
    <mergeCell ref="B3:I3"/>
    <mergeCell ref="H51:I51"/>
    <mergeCell ref="B7:B21"/>
    <mergeCell ref="C22:C23"/>
    <mergeCell ref="C18:C21"/>
    <mergeCell ref="C8:C9"/>
    <mergeCell ref="C10:C11"/>
    <mergeCell ref="B5:J5"/>
    <mergeCell ref="B22:B26"/>
    <mergeCell ref="C13:C14"/>
    <mergeCell ref="C7:J7"/>
    <mergeCell ref="C12:J12"/>
    <mergeCell ref="B38:J38"/>
    <mergeCell ref="C41:C42"/>
    <mergeCell ref="C17:J17"/>
    <mergeCell ref="K45:L45"/>
    <mergeCell ref="B55:C55"/>
    <mergeCell ref="C43"/>
    <mergeCell ref="D49:E49"/>
    <mergeCell ref="F55:G55"/>
    <mergeCell ref="H49:I49"/>
    <mergeCell ref="H55:I55"/>
    <mergeCell ref="D53:E53"/>
    <mergeCell ref="B53:C53"/>
    <mergeCell ref="F52:G52"/>
    <mergeCell ref="H52:I52"/>
    <mergeCell ref="B49:C49"/>
    <mergeCell ref="B57:J57"/>
    <mergeCell ref="K47:L47"/>
    <mergeCell ref="D56:E56"/>
    <mergeCell ref="F56:G56"/>
    <mergeCell ref="H56:I56"/>
    <mergeCell ref="B56:C56"/>
    <mergeCell ref="D55:E55"/>
    <mergeCell ref="B54:C54"/>
    <mergeCell ref="D54:E54"/>
    <mergeCell ref="F54:G54"/>
    <mergeCell ref="H54:I54"/>
    <mergeCell ref="C24:J24"/>
    <mergeCell ref="F53:G53"/>
    <mergeCell ref="B51:C51"/>
    <mergeCell ref="B50:C50"/>
    <mergeCell ref="B52:C52"/>
    <mergeCell ref="D51:E51"/>
    <mergeCell ref="H53:I53"/>
    <mergeCell ref="F51:G51"/>
    <mergeCell ref="D50:E50"/>
    <mergeCell ref="F50:G50"/>
    <mergeCell ref="H50:I50"/>
    <mergeCell ref="D52:E52"/>
  </mergeCells>
  <dataValidations count="1">
    <dataValidation type="list" allowBlank="1" sqref="D42:H42 J8:J11 J13:J16 J18:J23 J25:J26" xr:uid="{00000000-0002-0000-0600-000000000000}">
      <formula1>"Not Rated,Highly Unsatisfactory (HU),Unsatisfactory (U),Moderately Unsatisfactory (MU),Moderately Satisfactory (MS),Satisfactory (S),Highly Satisfactory (HS)"</formula1>
    </dataValidation>
  </dataValidations>
  <pageMargins left="0.25" right="0.25" top="0.47333333333333333" bottom="0.75" header="0.3" footer="0.3"/>
  <pageSetup paperSize="5" scale="50" fitToHeight="0" orientation="landscape" r:id="rId1"/>
  <ignoredErrors>
    <ignoredError sqref="I15:J15" unlocked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tabColor theme="3" tint="0.499984740745262"/>
  </sheetPr>
  <dimension ref="A1:W181"/>
  <sheetViews>
    <sheetView showGridLines="0" view="pageBreakPreview" zoomScale="110" zoomScaleNormal="75" zoomScaleSheetLayoutView="110" workbookViewId="0">
      <selection activeCell="Q11" sqref="Q11"/>
    </sheetView>
  </sheetViews>
  <sheetFormatPr defaultColWidth="8.85546875" defaultRowHeight="12" x14ac:dyDescent="0.2"/>
  <cols>
    <col min="1" max="1" width="1.42578125" style="14" customWidth="1"/>
    <col min="2" max="2" width="8.85546875" style="14"/>
    <col min="3" max="3" width="18" style="14" customWidth="1"/>
    <col min="4" max="4" width="8.85546875" style="14"/>
    <col min="5" max="5" width="17.42578125" style="14" customWidth="1"/>
    <col min="6" max="6" width="8.85546875" style="14"/>
    <col min="7" max="7" width="17.42578125" style="14" customWidth="1"/>
    <col min="8" max="9" width="12.42578125" style="14" customWidth="1"/>
    <col min="10" max="10" width="8.85546875" style="14"/>
    <col min="11" max="11" width="17.42578125" style="14" customWidth="1"/>
    <col min="12" max="12" width="8.85546875" style="14"/>
    <col min="13" max="13" width="22.5703125" style="14" customWidth="1"/>
    <col min="14" max="16384" width="8.85546875" style="14"/>
  </cols>
  <sheetData>
    <row r="1" spans="1:23" ht="14.45" customHeight="1" x14ac:dyDescent="0.2">
      <c r="A1" s="2"/>
      <c r="B1" s="179" t="s">
        <v>515</v>
      </c>
      <c r="C1" s="111"/>
      <c r="D1" s="111"/>
      <c r="E1" s="111"/>
      <c r="F1" s="111"/>
      <c r="G1" s="111"/>
      <c r="H1" s="111"/>
      <c r="I1" s="111"/>
      <c r="J1" s="111"/>
      <c r="K1" s="111"/>
      <c r="L1" s="111"/>
      <c r="M1" s="111"/>
    </row>
    <row r="2" spans="1:23" ht="26.1" customHeight="1" x14ac:dyDescent="0.2">
      <c r="A2" s="2"/>
      <c r="B2" s="111"/>
      <c r="C2" s="111"/>
      <c r="D2" s="111"/>
      <c r="E2" s="111"/>
      <c r="F2" s="111"/>
      <c r="G2" s="111"/>
      <c r="H2" s="111"/>
      <c r="I2" s="111"/>
      <c r="J2" s="111"/>
      <c r="K2" s="111"/>
      <c r="L2" s="111"/>
      <c r="M2" s="111"/>
      <c r="O2" s="82"/>
      <c r="P2" s="82"/>
      <c r="Q2" s="82"/>
      <c r="R2" s="82"/>
      <c r="S2" s="82"/>
      <c r="T2" s="82"/>
      <c r="U2" s="82"/>
      <c r="V2" s="82"/>
      <c r="W2" s="82"/>
    </row>
    <row r="3" spans="1:23" x14ac:dyDescent="0.2">
      <c r="A3" s="2"/>
      <c r="B3" s="190" t="s">
        <v>516</v>
      </c>
      <c r="C3" s="107"/>
      <c r="D3" s="107"/>
      <c r="E3" s="107"/>
      <c r="F3" s="107"/>
      <c r="G3" s="107"/>
      <c r="H3" s="107"/>
      <c r="I3" s="107"/>
      <c r="J3" s="107"/>
      <c r="K3" s="107"/>
      <c r="L3" s="107"/>
      <c r="M3" s="107"/>
    </row>
    <row r="4" spans="1:23" ht="8.1" customHeight="1" x14ac:dyDescent="0.2">
      <c r="A4" s="2"/>
      <c r="B4" s="16"/>
      <c r="C4" s="16"/>
      <c r="D4" s="16"/>
      <c r="E4" s="16"/>
      <c r="F4" s="16"/>
      <c r="G4" s="16"/>
      <c r="H4" s="16"/>
      <c r="I4" s="16"/>
      <c r="J4" s="16"/>
      <c r="K4" s="16"/>
      <c r="L4" s="16"/>
      <c r="M4" s="16"/>
    </row>
    <row r="5" spans="1:23" ht="14.45" customHeight="1" x14ac:dyDescent="0.2">
      <c r="A5" s="2"/>
      <c r="B5" s="180" t="s">
        <v>517</v>
      </c>
      <c r="C5" s="177"/>
      <c r="D5" s="182" t="s">
        <v>518</v>
      </c>
      <c r="E5" s="177"/>
      <c r="F5" s="182" t="s">
        <v>519</v>
      </c>
      <c r="G5" s="183"/>
      <c r="H5" s="183"/>
      <c r="I5" s="183"/>
      <c r="J5" s="183"/>
      <c r="K5" s="177"/>
      <c r="L5" s="182" t="s">
        <v>520</v>
      </c>
      <c r="M5" s="177"/>
    </row>
    <row r="6" spans="1:23" ht="23.25" customHeight="1" x14ac:dyDescent="0.2">
      <c r="A6" s="2"/>
      <c r="B6" s="181"/>
      <c r="C6" s="102"/>
      <c r="D6" s="100"/>
      <c r="E6" s="102"/>
      <c r="F6" s="100"/>
      <c r="G6" s="101"/>
      <c r="H6" s="101"/>
      <c r="I6" s="101"/>
      <c r="J6" s="101"/>
      <c r="K6" s="102"/>
      <c r="L6" s="100"/>
      <c r="M6" s="102"/>
    </row>
    <row r="7" spans="1:23" ht="25.5" customHeight="1" x14ac:dyDescent="0.2">
      <c r="A7" s="2"/>
      <c r="B7" s="156" t="s">
        <v>521</v>
      </c>
      <c r="C7" s="157"/>
      <c r="D7" s="157"/>
      <c r="E7" s="157"/>
      <c r="F7" s="157"/>
      <c r="G7" s="157"/>
      <c r="H7" s="157"/>
      <c r="I7" s="157"/>
      <c r="J7" s="157"/>
      <c r="K7" s="157"/>
      <c r="L7" s="157"/>
      <c r="M7" s="158"/>
    </row>
    <row r="8" spans="1:23" ht="17.100000000000001" customHeight="1" x14ac:dyDescent="0.2">
      <c r="A8" s="2"/>
      <c r="B8" s="115" t="s">
        <v>522</v>
      </c>
      <c r="C8" s="141"/>
      <c r="D8" s="143" t="s">
        <v>523</v>
      </c>
      <c r="E8" s="141"/>
      <c r="F8" s="115" t="s">
        <v>524</v>
      </c>
      <c r="G8" s="107"/>
      <c r="H8" s="107"/>
      <c r="I8" s="107"/>
      <c r="J8" s="107"/>
      <c r="K8" s="141"/>
      <c r="L8" s="115" t="s">
        <v>525</v>
      </c>
      <c r="M8" s="141"/>
    </row>
    <row r="9" spans="1:23" ht="17.100000000000001" customHeight="1" x14ac:dyDescent="0.2">
      <c r="A9" s="2"/>
      <c r="B9" s="142"/>
      <c r="C9" s="141"/>
      <c r="D9" s="142"/>
      <c r="E9" s="141"/>
      <c r="F9" s="142"/>
      <c r="G9" s="107"/>
      <c r="H9" s="107"/>
      <c r="I9" s="107"/>
      <c r="J9" s="107"/>
      <c r="K9" s="141"/>
      <c r="L9" s="142"/>
      <c r="M9" s="141"/>
    </row>
    <row r="10" spans="1:23" ht="17.100000000000001" customHeight="1" x14ac:dyDescent="0.2">
      <c r="A10" s="2"/>
      <c r="B10" s="142"/>
      <c r="C10" s="141"/>
      <c r="D10" s="142"/>
      <c r="E10" s="141"/>
      <c r="F10" s="142"/>
      <c r="G10" s="107"/>
      <c r="H10" s="107"/>
      <c r="I10" s="107"/>
      <c r="J10" s="107"/>
      <c r="K10" s="141"/>
      <c r="L10" s="142"/>
      <c r="M10" s="141"/>
    </row>
    <row r="11" spans="1:23" ht="258.75" customHeight="1" x14ac:dyDescent="0.2">
      <c r="A11" s="2"/>
      <c r="B11" s="100"/>
      <c r="C11" s="102"/>
      <c r="D11" s="100"/>
      <c r="E11" s="102"/>
      <c r="F11" s="100"/>
      <c r="G11" s="101"/>
      <c r="H11" s="101"/>
      <c r="I11" s="101"/>
      <c r="J11" s="101"/>
      <c r="K11" s="102"/>
      <c r="L11" s="100"/>
      <c r="M11" s="102"/>
    </row>
    <row r="12" spans="1:23" ht="16.899999999999999" customHeight="1" x14ac:dyDescent="0.2">
      <c r="A12" s="2"/>
      <c r="B12" s="184" t="s">
        <v>526</v>
      </c>
      <c r="C12" s="185"/>
      <c r="D12" s="108" t="s">
        <v>527</v>
      </c>
      <c r="E12" s="99"/>
      <c r="F12" s="97" t="s">
        <v>528</v>
      </c>
      <c r="G12" s="98"/>
      <c r="H12" s="98"/>
      <c r="I12" s="98"/>
      <c r="J12" s="98"/>
      <c r="K12" s="99"/>
      <c r="L12" s="97" t="s">
        <v>529</v>
      </c>
      <c r="M12" s="99"/>
    </row>
    <row r="13" spans="1:23" ht="17.100000000000001" customHeight="1" x14ac:dyDescent="0.2">
      <c r="A13" s="2"/>
      <c r="B13" s="186"/>
      <c r="C13" s="187"/>
      <c r="D13" s="142"/>
      <c r="E13" s="141"/>
      <c r="F13" s="142"/>
      <c r="G13" s="107"/>
      <c r="H13" s="107"/>
      <c r="I13" s="107"/>
      <c r="J13" s="107"/>
      <c r="K13" s="141"/>
      <c r="L13" s="142"/>
      <c r="M13" s="141"/>
    </row>
    <row r="14" spans="1:23" ht="17.100000000000001" customHeight="1" x14ac:dyDescent="0.2">
      <c r="A14" s="2"/>
      <c r="B14" s="186"/>
      <c r="C14" s="187"/>
      <c r="D14" s="142"/>
      <c r="E14" s="141"/>
      <c r="F14" s="142"/>
      <c r="G14" s="107"/>
      <c r="H14" s="107"/>
      <c r="I14" s="107"/>
      <c r="J14" s="107"/>
      <c r="K14" s="141"/>
      <c r="L14" s="142"/>
      <c r="M14" s="141"/>
    </row>
    <row r="15" spans="1:23" ht="58.5" customHeight="1" x14ac:dyDescent="0.2">
      <c r="A15" s="2"/>
      <c r="B15" s="186"/>
      <c r="C15" s="187"/>
      <c r="D15" s="100"/>
      <c r="E15" s="102"/>
      <c r="F15" s="100"/>
      <c r="G15" s="101"/>
      <c r="H15" s="101"/>
      <c r="I15" s="101"/>
      <c r="J15" s="101"/>
      <c r="K15" s="102"/>
      <c r="L15" s="100"/>
      <c r="M15" s="102"/>
    </row>
    <row r="16" spans="1:23" ht="17.100000000000001" customHeight="1" x14ac:dyDescent="0.2">
      <c r="A16" s="2"/>
      <c r="B16" s="186"/>
      <c r="C16" s="187"/>
      <c r="D16" s="108" t="s">
        <v>530</v>
      </c>
      <c r="E16" s="99"/>
      <c r="F16" s="147" t="s">
        <v>531</v>
      </c>
      <c r="G16" s="198"/>
      <c r="H16" s="198"/>
      <c r="I16" s="198"/>
      <c r="J16" s="198"/>
      <c r="K16" s="160"/>
      <c r="L16" s="147" t="s">
        <v>532</v>
      </c>
      <c r="M16" s="160"/>
    </row>
    <row r="17" spans="1:13" ht="17.100000000000001" customHeight="1" x14ac:dyDescent="0.2">
      <c r="A17" s="2"/>
      <c r="B17" s="186"/>
      <c r="C17" s="187"/>
      <c r="D17" s="142"/>
      <c r="E17" s="141"/>
      <c r="F17" s="161"/>
      <c r="G17" s="199"/>
      <c r="H17" s="199"/>
      <c r="I17" s="199"/>
      <c r="J17" s="199"/>
      <c r="K17" s="162"/>
      <c r="L17" s="161"/>
      <c r="M17" s="162"/>
    </row>
    <row r="18" spans="1:13" ht="17.100000000000001" customHeight="1" x14ac:dyDescent="0.2">
      <c r="A18" s="2"/>
      <c r="B18" s="186"/>
      <c r="C18" s="187"/>
      <c r="D18" s="142"/>
      <c r="E18" s="141"/>
      <c r="F18" s="161"/>
      <c r="G18" s="199"/>
      <c r="H18" s="199"/>
      <c r="I18" s="199"/>
      <c r="J18" s="199"/>
      <c r="K18" s="162"/>
      <c r="L18" s="161"/>
      <c r="M18" s="162"/>
    </row>
    <row r="19" spans="1:13" ht="51.75" customHeight="1" x14ac:dyDescent="0.2">
      <c r="A19" s="2"/>
      <c r="B19" s="186"/>
      <c r="C19" s="187"/>
      <c r="D19" s="100"/>
      <c r="E19" s="102"/>
      <c r="F19" s="163"/>
      <c r="G19" s="200"/>
      <c r="H19" s="200"/>
      <c r="I19" s="200"/>
      <c r="J19" s="200"/>
      <c r="K19" s="164"/>
      <c r="L19" s="163"/>
      <c r="M19" s="164"/>
    </row>
    <row r="20" spans="1:13" ht="209.25" customHeight="1" x14ac:dyDescent="0.2">
      <c r="A20" s="2"/>
      <c r="B20" s="186"/>
      <c r="C20" s="187"/>
      <c r="D20" s="108" t="s">
        <v>533</v>
      </c>
      <c r="E20" s="99"/>
      <c r="F20" s="211" t="s">
        <v>534</v>
      </c>
      <c r="G20" s="212"/>
      <c r="H20" s="212"/>
      <c r="I20" s="212"/>
      <c r="J20" s="212"/>
      <c r="K20" s="213"/>
      <c r="L20" s="214" t="s">
        <v>535</v>
      </c>
      <c r="M20" s="215"/>
    </row>
    <row r="21" spans="1:13" ht="17.100000000000001" customHeight="1" x14ac:dyDescent="0.2">
      <c r="A21" s="2"/>
      <c r="B21" s="186"/>
      <c r="C21" s="187"/>
      <c r="D21" s="108" t="s">
        <v>536</v>
      </c>
      <c r="E21" s="99"/>
      <c r="F21" s="97" t="s">
        <v>537</v>
      </c>
      <c r="G21" s="98"/>
      <c r="H21" s="98"/>
      <c r="I21" s="98"/>
      <c r="J21" s="98"/>
      <c r="K21" s="99"/>
      <c r="L21" s="97"/>
      <c r="M21" s="99"/>
    </row>
    <row r="22" spans="1:13" ht="17.100000000000001" customHeight="1" x14ac:dyDescent="0.2">
      <c r="A22" s="2"/>
      <c r="B22" s="186"/>
      <c r="C22" s="187"/>
      <c r="D22" s="142"/>
      <c r="E22" s="141"/>
      <c r="F22" s="142"/>
      <c r="G22" s="107"/>
      <c r="H22" s="107"/>
      <c r="I22" s="107"/>
      <c r="J22" s="107"/>
      <c r="K22" s="141"/>
      <c r="L22" s="142"/>
      <c r="M22" s="141"/>
    </row>
    <row r="23" spans="1:13" ht="17.100000000000001" customHeight="1" x14ac:dyDescent="0.2">
      <c r="A23" s="2"/>
      <c r="B23" s="186"/>
      <c r="C23" s="187"/>
      <c r="D23" s="142"/>
      <c r="E23" s="141"/>
      <c r="F23" s="142"/>
      <c r="G23" s="107"/>
      <c r="H23" s="107"/>
      <c r="I23" s="107"/>
      <c r="J23" s="107"/>
      <c r="K23" s="141"/>
      <c r="L23" s="142"/>
      <c r="M23" s="141"/>
    </row>
    <row r="24" spans="1:13" ht="199.5" customHeight="1" x14ac:dyDescent="0.2">
      <c r="A24" s="2"/>
      <c r="B24" s="188"/>
      <c r="C24" s="189"/>
      <c r="D24" s="100"/>
      <c r="E24" s="102"/>
      <c r="F24" s="100"/>
      <c r="G24" s="101"/>
      <c r="H24" s="101"/>
      <c r="I24" s="101"/>
      <c r="J24" s="101"/>
      <c r="K24" s="102"/>
      <c r="L24" s="100"/>
      <c r="M24" s="102"/>
    </row>
    <row r="25" spans="1:13" ht="27" customHeight="1" x14ac:dyDescent="0.2">
      <c r="A25" s="2"/>
      <c r="B25" s="184" t="s">
        <v>538</v>
      </c>
      <c r="C25" s="185"/>
      <c r="D25" s="108" t="s">
        <v>539</v>
      </c>
      <c r="E25" s="99"/>
      <c r="F25" s="97" t="s">
        <v>540</v>
      </c>
      <c r="G25" s="98"/>
      <c r="H25" s="98"/>
      <c r="I25" s="98"/>
      <c r="J25" s="98"/>
      <c r="K25" s="99"/>
      <c r="L25" s="97"/>
      <c r="M25" s="99"/>
    </row>
    <row r="26" spans="1:13" ht="27" customHeight="1" x14ac:dyDescent="0.2">
      <c r="A26" s="2"/>
      <c r="B26" s="186"/>
      <c r="C26" s="187"/>
      <c r="D26" s="142"/>
      <c r="E26" s="141"/>
      <c r="F26" s="142"/>
      <c r="G26" s="107"/>
      <c r="H26" s="107"/>
      <c r="I26" s="107"/>
      <c r="J26" s="107"/>
      <c r="K26" s="141"/>
      <c r="L26" s="142"/>
      <c r="M26" s="141"/>
    </row>
    <row r="27" spans="1:13" ht="27" customHeight="1" x14ac:dyDescent="0.2">
      <c r="A27" s="2"/>
      <c r="B27" s="186"/>
      <c r="C27" s="187"/>
      <c r="D27" s="142"/>
      <c r="E27" s="141"/>
      <c r="F27" s="142"/>
      <c r="G27" s="107"/>
      <c r="H27" s="107"/>
      <c r="I27" s="107"/>
      <c r="J27" s="107"/>
      <c r="K27" s="141"/>
      <c r="L27" s="142"/>
      <c r="M27" s="141"/>
    </row>
    <row r="28" spans="1:13" ht="4.5" customHeight="1" x14ac:dyDescent="0.2">
      <c r="A28" s="2"/>
      <c r="B28" s="186"/>
      <c r="C28" s="187"/>
      <c r="D28" s="100"/>
      <c r="E28" s="102"/>
      <c r="F28" s="100"/>
      <c r="G28" s="101"/>
      <c r="H28" s="101"/>
      <c r="I28" s="101"/>
      <c r="J28" s="101"/>
      <c r="K28" s="102"/>
      <c r="L28" s="100"/>
      <c r="M28" s="102"/>
    </row>
    <row r="29" spans="1:13" ht="45" customHeight="1" x14ac:dyDescent="0.2">
      <c r="A29" s="2"/>
      <c r="B29" s="186"/>
      <c r="C29" s="187"/>
      <c r="D29" s="108" t="s">
        <v>541</v>
      </c>
      <c r="E29" s="99"/>
      <c r="F29" s="97" t="s">
        <v>542</v>
      </c>
      <c r="G29" s="98"/>
      <c r="H29" s="98"/>
      <c r="I29" s="98"/>
      <c r="J29" s="98"/>
      <c r="K29" s="99"/>
      <c r="L29" s="97"/>
      <c r="M29" s="99"/>
    </row>
    <row r="30" spans="1:13" ht="45" customHeight="1" x14ac:dyDescent="0.2">
      <c r="A30" s="2"/>
      <c r="B30" s="186"/>
      <c r="C30" s="187"/>
      <c r="D30" s="142"/>
      <c r="E30" s="141"/>
      <c r="F30" s="142"/>
      <c r="G30" s="107"/>
      <c r="H30" s="107"/>
      <c r="I30" s="107"/>
      <c r="J30" s="107"/>
      <c r="K30" s="141"/>
      <c r="L30" s="142"/>
      <c r="M30" s="141"/>
    </row>
    <row r="31" spans="1:13" ht="16.5" customHeight="1" x14ac:dyDescent="0.2">
      <c r="A31" s="2"/>
      <c r="B31" s="186"/>
      <c r="C31" s="187"/>
      <c r="D31" s="142"/>
      <c r="E31" s="141"/>
      <c r="F31" s="142"/>
      <c r="G31" s="107"/>
      <c r="H31" s="107"/>
      <c r="I31" s="107"/>
      <c r="J31" s="107"/>
      <c r="K31" s="141"/>
      <c r="L31" s="142"/>
      <c r="M31" s="141"/>
    </row>
    <row r="32" spans="1:13" ht="17.25" customHeight="1" x14ac:dyDescent="0.2">
      <c r="A32" s="2"/>
      <c r="B32" s="186"/>
      <c r="C32" s="187"/>
      <c r="D32" s="142"/>
      <c r="E32" s="141"/>
      <c r="F32" s="142"/>
      <c r="G32" s="107"/>
      <c r="H32" s="107"/>
      <c r="I32" s="107"/>
      <c r="J32" s="107"/>
      <c r="K32" s="141"/>
      <c r="L32" s="142"/>
      <c r="M32" s="141"/>
    </row>
    <row r="33" spans="1:13" ht="140.25" customHeight="1" x14ac:dyDescent="0.2">
      <c r="A33" s="2"/>
      <c r="B33" s="192" t="s">
        <v>543</v>
      </c>
      <c r="C33" s="192"/>
      <c r="D33" s="192" t="s">
        <v>544</v>
      </c>
      <c r="E33" s="192"/>
      <c r="F33" s="193" t="s">
        <v>545</v>
      </c>
      <c r="G33" s="194"/>
      <c r="H33" s="194"/>
      <c r="I33" s="194"/>
      <c r="J33" s="194"/>
      <c r="K33" s="194"/>
      <c r="L33" s="192" t="s">
        <v>546</v>
      </c>
      <c r="M33" s="192"/>
    </row>
    <row r="34" spans="1:13" ht="26.45" customHeight="1" x14ac:dyDescent="0.2">
      <c r="A34" s="2"/>
      <c r="B34" s="156" t="s">
        <v>547</v>
      </c>
      <c r="C34" s="157"/>
      <c r="D34" s="157"/>
      <c r="E34" s="157"/>
      <c r="F34" s="157"/>
      <c r="G34" s="157"/>
      <c r="H34" s="157"/>
      <c r="I34" s="157"/>
      <c r="J34" s="157"/>
      <c r="K34" s="157"/>
      <c r="L34" s="157"/>
      <c r="M34" s="158"/>
    </row>
    <row r="35" spans="1:13" ht="41.25" customHeight="1" x14ac:dyDescent="0.2">
      <c r="A35" s="2"/>
      <c r="B35" s="115" t="s">
        <v>548</v>
      </c>
      <c r="C35" s="141"/>
      <c r="D35" s="133" t="s">
        <v>549</v>
      </c>
      <c r="E35" s="122"/>
      <c r="F35" s="115" t="s">
        <v>550</v>
      </c>
      <c r="G35" s="107"/>
      <c r="H35" s="107"/>
      <c r="I35" s="107"/>
      <c r="J35" s="107"/>
      <c r="K35" s="141"/>
      <c r="L35" s="115" t="s">
        <v>551</v>
      </c>
      <c r="M35" s="141"/>
    </row>
    <row r="36" spans="1:13" ht="41.25" customHeight="1" x14ac:dyDescent="0.2">
      <c r="A36" s="2"/>
      <c r="B36" s="142"/>
      <c r="C36" s="141"/>
      <c r="D36" s="121"/>
      <c r="E36" s="122"/>
      <c r="F36" s="142"/>
      <c r="G36" s="107"/>
      <c r="H36" s="107"/>
      <c r="I36" s="107"/>
      <c r="J36" s="107"/>
      <c r="K36" s="141"/>
      <c r="L36" s="142"/>
      <c r="M36" s="141"/>
    </row>
    <row r="37" spans="1:13" ht="15.75" customHeight="1" x14ac:dyDescent="0.2">
      <c r="A37" s="2"/>
      <c r="B37" s="142"/>
      <c r="C37" s="141"/>
      <c r="D37" s="121"/>
      <c r="E37" s="122"/>
      <c r="F37" s="142"/>
      <c r="G37" s="107"/>
      <c r="H37" s="107"/>
      <c r="I37" s="107"/>
      <c r="J37" s="107"/>
      <c r="K37" s="141"/>
      <c r="L37" s="142"/>
      <c r="M37" s="141"/>
    </row>
    <row r="38" spans="1:13" ht="41.25" hidden="1" customHeight="1" x14ac:dyDescent="0.2">
      <c r="A38" s="2"/>
      <c r="B38" s="100"/>
      <c r="C38" s="102"/>
      <c r="D38" s="123"/>
      <c r="E38" s="124"/>
      <c r="F38" s="100"/>
      <c r="G38" s="101"/>
      <c r="H38" s="101"/>
      <c r="I38" s="101"/>
      <c r="J38" s="101"/>
      <c r="K38" s="102"/>
      <c r="L38" s="100"/>
      <c r="M38" s="102"/>
    </row>
    <row r="39" spans="1:13" ht="14.45" customHeight="1" x14ac:dyDescent="0.2">
      <c r="A39" s="2"/>
      <c r="B39" s="97" t="s">
        <v>552</v>
      </c>
      <c r="C39" s="99"/>
      <c r="D39" s="108" t="s">
        <v>553</v>
      </c>
      <c r="E39" s="99"/>
      <c r="F39" s="97" t="s">
        <v>554</v>
      </c>
      <c r="G39" s="98"/>
      <c r="H39" s="98"/>
      <c r="I39" s="98"/>
      <c r="J39" s="98"/>
      <c r="K39" s="99"/>
      <c r="L39" s="97"/>
      <c r="M39" s="99"/>
    </row>
    <row r="40" spans="1:13" x14ac:dyDescent="0.2">
      <c r="A40" s="2"/>
      <c r="B40" s="142"/>
      <c r="C40" s="141"/>
      <c r="D40" s="142"/>
      <c r="E40" s="141"/>
      <c r="F40" s="142"/>
      <c r="G40" s="107"/>
      <c r="H40" s="107"/>
      <c r="I40" s="107"/>
      <c r="J40" s="107"/>
      <c r="K40" s="141"/>
      <c r="L40" s="142"/>
      <c r="M40" s="141"/>
    </row>
    <row r="41" spans="1:13" x14ac:dyDescent="0.2">
      <c r="A41" s="2"/>
      <c r="B41" s="142"/>
      <c r="C41" s="141"/>
      <c r="D41" s="142"/>
      <c r="E41" s="141"/>
      <c r="F41" s="142"/>
      <c r="G41" s="107"/>
      <c r="H41" s="107"/>
      <c r="I41" s="107"/>
      <c r="J41" s="107"/>
      <c r="K41" s="141"/>
      <c r="L41" s="142"/>
      <c r="M41" s="141"/>
    </row>
    <row r="42" spans="1:13" ht="98.25" customHeight="1" x14ac:dyDescent="0.2">
      <c r="A42" s="2"/>
      <c r="B42" s="100"/>
      <c r="C42" s="102"/>
      <c r="D42" s="100"/>
      <c r="E42" s="102"/>
      <c r="F42" s="100"/>
      <c r="G42" s="101"/>
      <c r="H42" s="101"/>
      <c r="I42" s="101"/>
      <c r="J42" s="101"/>
      <c r="K42" s="102"/>
      <c r="L42" s="100"/>
      <c r="M42" s="102"/>
    </row>
    <row r="43" spans="1:13" ht="14.45" customHeight="1" x14ac:dyDescent="0.2">
      <c r="A43" s="2"/>
      <c r="B43" s="97" t="s">
        <v>555</v>
      </c>
      <c r="C43" s="99"/>
      <c r="D43" s="108" t="s">
        <v>556</v>
      </c>
      <c r="E43" s="99"/>
      <c r="F43" s="97" t="s">
        <v>557</v>
      </c>
      <c r="G43" s="98"/>
      <c r="H43" s="98"/>
      <c r="I43" s="98"/>
      <c r="J43" s="98"/>
      <c r="K43" s="99"/>
      <c r="L43" s="97" t="s">
        <v>558</v>
      </c>
      <c r="M43" s="99"/>
    </row>
    <row r="44" spans="1:13" x14ac:dyDescent="0.2">
      <c r="A44" s="2"/>
      <c r="B44" s="142"/>
      <c r="C44" s="141"/>
      <c r="D44" s="142"/>
      <c r="E44" s="141"/>
      <c r="F44" s="142"/>
      <c r="G44" s="107"/>
      <c r="H44" s="107"/>
      <c r="I44" s="107"/>
      <c r="J44" s="107"/>
      <c r="K44" s="141"/>
      <c r="L44" s="142"/>
      <c r="M44" s="141"/>
    </row>
    <row r="45" spans="1:13" x14ac:dyDescent="0.2">
      <c r="A45" s="2"/>
      <c r="B45" s="142"/>
      <c r="C45" s="141"/>
      <c r="D45" s="142"/>
      <c r="E45" s="141"/>
      <c r="F45" s="142"/>
      <c r="G45" s="107"/>
      <c r="H45" s="107"/>
      <c r="I45" s="107"/>
      <c r="J45" s="107"/>
      <c r="K45" s="141"/>
      <c r="L45" s="142"/>
      <c r="M45" s="141"/>
    </row>
    <row r="46" spans="1:13" ht="69" customHeight="1" x14ac:dyDescent="0.2">
      <c r="A46" s="2"/>
      <c r="B46" s="100"/>
      <c r="C46" s="102"/>
      <c r="D46" s="100"/>
      <c r="E46" s="102"/>
      <c r="F46" s="100"/>
      <c r="G46" s="101"/>
      <c r="H46" s="101"/>
      <c r="I46" s="101"/>
      <c r="J46" s="101"/>
      <c r="K46" s="102"/>
      <c r="L46" s="100"/>
      <c r="M46" s="102"/>
    </row>
    <row r="47" spans="1:13" ht="12" customHeight="1" x14ac:dyDescent="0.2">
      <c r="A47" s="2"/>
      <c r="B47" s="144" t="s">
        <v>559</v>
      </c>
      <c r="C47" s="145"/>
      <c r="D47" s="145"/>
      <c r="E47" s="145"/>
      <c r="F47" s="145"/>
      <c r="G47" s="145"/>
      <c r="H47" s="145"/>
      <c r="I47" s="145"/>
      <c r="J47" s="145"/>
      <c r="K47" s="145"/>
      <c r="L47" s="145"/>
      <c r="M47" s="146"/>
    </row>
    <row r="48" spans="1:13" ht="14.45" customHeight="1" x14ac:dyDescent="0.2">
      <c r="A48" s="2"/>
      <c r="B48" s="133" t="s">
        <v>560</v>
      </c>
      <c r="C48" s="122"/>
      <c r="D48" s="133" t="s">
        <v>561</v>
      </c>
      <c r="E48" s="122"/>
      <c r="F48" s="134" t="s">
        <v>562</v>
      </c>
      <c r="G48" s="135"/>
      <c r="H48" s="135"/>
      <c r="I48" s="135"/>
      <c r="J48" s="135"/>
      <c r="K48" s="136"/>
      <c r="L48" s="133" t="s">
        <v>563</v>
      </c>
      <c r="M48" s="122"/>
    </row>
    <row r="49" spans="1:13" x14ac:dyDescent="0.2">
      <c r="A49" s="2"/>
      <c r="B49" s="121"/>
      <c r="C49" s="122"/>
      <c r="D49" s="121"/>
      <c r="E49" s="122"/>
      <c r="F49" s="137"/>
      <c r="G49" s="135"/>
      <c r="H49" s="135"/>
      <c r="I49" s="135"/>
      <c r="J49" s="135"/>
      <c r="K49" s="136"/>
      <c r="L49" s="121"/>
      <c r="M49" s="122"/>
    </row>
    <row r="50" spans="1:13" x14ac:dyDescent="0.2">
      <c r="A50" s="2"/>
      <c r="B50" s="121"/>
      <c r="C50" s="122"/>
      <c r="D50" s="121"/>
      <c r="E50" s="122"/>
      <c r="F50" s="137"/>
      <c r="G50" s="135"/>
      <c r="H50" s="135"/>
      <c r="I50" s="135"/>
      <c r="J50" s="135"/>
      <c r="K50" s="136"/>
      <c r="L50" s="121"/>
      <c r="M50" s="122"/>
    </row>
    <row r="51" spans="1:13" ht="212.25" customHeight="1" x14ac:dyDescent="0.2">
      <c r="A51" s="2"/>
      <c r="B51" s="123"/>
      <c r="C51" s="124"/>
      <c r="D51" s="123"/>
      <c r="E51" s="124"/>
      <c r="F51" s="138"/>
      <c r="G51" s="139"/>
      <c r="H51" s="139"/>
      <c r="I51" s="139"/>
      <c r="J51" s="139"/>
      <c r="K51" s="140"/>
      <c r="L51" s="123"/>
      <c r="M51" s="124"/>
    </row>
    <row r="52" spans="1:13" ht="42" customHeight="1" x14ac:dyDescent="0.2">
      <c r="A52" s="2"/>
      <c r="B52" s="97" t="s">
        <v>564</v>
      </c>
      <c r="C52" s="130"/>
      <c r="D52" s="97" t="s">
        <v>565</v>
      </c>
      <c r="E52" s="130"/>
      <c r="F52" s="147" t="s">
        <v>566</v>
      </c>
      <c r="G52" s="148"/>
      <c r="H52" s="148"/>
      <c r="I52" s="148"/>
      <c r="J52" s="148"/>
      <c r="K52" s="149"/>
      <c r="L52" s="97" t="s">
        <v>567</v>
      </c>
      <c r="M52" s="130"/>
    </row>
    <row r="53" spans="1:13" ht="42" customHeight="1" x14ac:dyDescent="0.2">
      <c r="A53" s="2"/>
      <c r="B53" s="117"/>
      <c r="C53" s="116"/>
      <c r="D53" s="117"/>
      <c r="E53" s="116"/>
      <c r="F53" s="150"/>
      <c r="G53" s="151"/>
      <c r="H53" s="151"/>
      <c r="I53" s="151"/>
      <c r="J53" s="151"/>
      <c r="K53" s="152"/>
      <c r="L53" s="117"/>
      <c r="M53" s="116"/>
    </row>
    <row r="54" spans="1:13" ht="42" customHeight="1" x14ac:dyDescent="0.2">
      <c r="A54" s="2"/>
      <c r="B54" s="117"/>
      <c r="C54" s="116"/>
      <c r="D54" s="117"/>
      <c r="E54" s="116"/>
      <c r="F54" s="150"/>
      <c r="G54" s="151"/>
      <c r="H54" s="151"/>
      <c r="I54" s="151"/>
      <c r="J54" s="151"/>
      <c r="K54" s="152"/>
      <c r="L54" s="117"/>
      <c r="M54" s="116"/>
    </row>
    <row r="55" spans="1:13" ht="32.25" customHeight="1" x14ac:dyDescent="0.2">
      <c r="A55" s="2"/>
      <c r="B55" s="118"/>
      <c r="C55" s="119"/>
      <c r="D55" s="118"/>
      <c r="E55" s="119"/>
      <c r="F55" s="153"/>
      <c r="G55" s="154"/>
      <c r="H55" s="154"/>
      <c r="I55" s="154"/>
      <c r="J55" s="154"/>
      <c r="K55" s="155"/>
      <c r="L55" s="118"/>
      <c r="M55" s="119"/>
    </row>
    <row r="56" spans="1:13" ht="14.45" customHeight="1" x14ac:dyDescent="0.2">
      <c r="A56" s="2"/>
      <c r="B56" s="97" t="s">
        <v>568</v>
      </c>
      <c r="C56" s="130"/>
      <c r="D56" s="97" t="s">
        <v>569</v>
      </c>
      <c r="E56" s="130"/>
      <c r="F56" s="97" t="s">
        <v>570</v>
      </c>
      <c r="G56" s="131"/>
      <c r="H56" s="131"/>
      <c r="I56" s="131"/>
      <c r="J56" s="131"/>
      <c r="K56" s="130"/>
      <c r="L56" s="97"/>
      <c r="M56" s="130"/>
    </row>
    <row r="57" spans="1:13" x14ac:dyDescent="0.2">
      <c r="A57" s="2"/>
      <c r="B57" s="117"/>
      <c r="C57" s="116"/>
      <c r="D57" s="117"/>
      <c r="E57" s="116"/>
      <c r="F57" s="117"/>
      <c r="G57" s="128"/>
      <c r="H57" s="128"/>
      <c r="I57" s="128"/>
      <c r="J57" s="128"/>
      <c r="K57" s="116"/>
      <c r="L57" s="117"/>
      <c r="M57" s="116"/>
    </row>
    <row r="58" spans="1:13" x14ac:dyDescent="0.2">
      <c r="A58" s="2"/>
      <c r="B58" s="117"/>
      <c r="C58" s="116"/>
      <c r="D58" s="117"/>
      <c r="E58" s="116"/>
      <c r="F58" s="117"/>
      <c r="G58" s="128"/>
      <c r="H58" s="128"/>
      <c r="I58" s="128"/>
      <c r="J58" s="128"/>
      <c r="K58" s="116"/>
      <c r="L58" s="117"/>
      <c r="M58" s="116"/>
    </row>
    <row r="59" spans="1:13" ht="23.45" customHeight="1" x14ac:dyDescent="0.2">
      <c r="A59" s="2"/>
      <c r="B59" s="118"/>
      <c r="C59" s="119"/>
      <c r="D59" s="118"/>
      <c r="E59" s="119"/>
      <c r="F59" s="118"/>
      <c r="G59" s="129"/>
      <c r="H59" s="129"/>
      <c r="I59" s="129"/>
      <c r="J59" s="129"/>
      <c r="K59" s="119"/>
      <c r="L59" s="118"/>
      <c r="M59" s="119"/>
    </row>
    <row r="60" spans="1:13" ht="14.45" customHeight="1" x14ac:dyDescent="0.2">
      <c r="A60" s="2"/>
      <c r="B60" s="97" t="s">
        <v>571</v>
      </c>
      <c r="C60" s="130"/>
      <c r="D60" s="97" t="s">
        <v>572</v>
      </c>
      <c r="E60" s="130"/>
      <c r="F60" s="97" t="s">
        <v>573</v>
      </c>
      <c r="G60" s="131"/>
      <c r="H60" s="131"/>
      <c r="I60" s="131"/>
      <c r="J60" s="131"/>
      <c r="K60" s="130"/>
      <c r="L60" s="97" t="s">
        <v>574</v>
      </c>
      <c r="M60" s="130"/>
    </row>
    <row r="61" spans="1:13" x14ac:dyDescent="0.2">
      <c r="A61" s="2"/>
      <c r="B61" s="117"/>
      <c r="C61" s="116"/>
      <c r="D61" s="117"/>
      <c r="E61" s="116"/>
      <c r="F61" s="117"/>
      <c r="G61" s="128"/>
      <c r="H61" s="128"/>
      <c r="I61" s="128"/>
      <c r="J61" s="128"/>
      <c r="K61" s="116"/>
      <c r="L61" s="117"/>
      <c r="M61" s="116"/>
    </row>
    <row r="62" spans="1:13" ht="15.6" customHeight="1" x14ac:dyDescent="0.2">
      <c r="A62" s="2"/>
      <c r="B62" s="117"/>
      <c r="C62" s="116"/>
      <c r="D62" s="117"/>
      <c r="E62" s="116"/>
      <c r="F62" s="117"/>
      <c r="G62" s="128"/>
      <c r="H62" s="128"/>
      <c r="I62" s="128"/>
      <c r="J62" s="128"/>
      <c r="K62" s="116"/>
      <c r="L62" s="117"/>
      <c r="M62" s="116"/>
    </row>
    <row r="63" spans="1:13" ht="57.75" customHeight="1" x14ac:dyDescent="0.2">
      <c r="A63" s="2"/>
      <c r="B63" s="118"/>
      <c r="C63" s="119"/>
      <c r="D63" s="118"/>
      <c r="E63" s="119"/>
      <c r="F63" s="118"/>
      <c r="G63" s="129"/>
      <c r="H63" s="129"/>
      <c r="I63" s="129"/>
      <c r="J63" s="129"/>
      <c r="K63" s="119"/>
      <c r="L63" s="118"/>
      <c r="M63" s="119"/>
    </row>
    <row r="64" spans="1:13" ht="29.45" customHeight="1" x14ac:dyDescent="0.2">
      <c r="A64" s="2"/>
      <c r="B64" s="132" t="s">
        <v>575</v>
      </c>
      <c r="C64" s="112"/>
      <c r="D64" s="112"/>
      <c r="E64" s="112"/>
      <c r="F64" s="112"/>
      <c r="G64" s="112"/>
      <c r="H64" s="112"/>
      <c r="I64" s="112"/>
      <c r="J64" s="112"/>
      <c r="K64" s="112"/>
      <c r="L64" s="112"/>
      <c r="M64" s="110"/>
    </row>
    <row r="65" spans="1:13" ht="14.45" customHeight="1" x14ac:dyDescent="0.2">
      <c r="A65" s="2"/>
      <c r="B65" s="115" t="s">
        <v>576</v>
      </c>
      <c r="C65" s="141"/>
      <c r="D65" s="143" t="s">
        <v>577</v>
      </c>
      <c r="E65" s="141"/>
      <c r="F65" s="115" t="s">
        <v>578</v>
      </c>
      <c r="G65" s="107"/>
      <c r="H65" s="107"/>
      <c r="I65" s="107"/>
      <c r="J65" s="107"/>
      <c r="K65" s="141"/>
      <c r="L65" s="115" t="s">
        <v>579</v>
      </c>
      <c r="M65" s="141"/>
    </row>
    <row r="66" spans="1:13" x14ac:dyDescent="0.2">
      <c r="A66" s="2"/>
      <c r="B66" s="142"/>
      <c r="C66" s="141"/>
      <c r="D66" s="142"/>
      <c r="E66" s="141"/>
      <c r="F66" s="142"/>
      <c r="G66" s="107"/>
      <c r="H66" s="107"/>
      <c r="I66" s="107"/>
      <c r="J66" s="107"/>
      <c r="K66" s="141"/>
      <c r="L66" s="142"/>
      <c r="M66" s="141"/>
    </row>
    <row r="67" spans="1:13" x14ac:dyDescent="0.2">
      <c r="A67" s="2"/>
      <c r="B67" s="142"/>
      <c r="C67" s="141"/>
      <c r="D67" s="142"/>
      <c r="E67" s="141"/>
      <c r="F67" s="142"/>
      <c r="G67" s="107"/>
      <c r="H67" s="107"/>
      <c r="I67" s="107"/>
      <c r="J67" s="107"/>
      <c r="K67" s="141"/>
      <c r="L67" s="142"/>
      <c r="M67" s="141"/>
    </row>
    <row r="68" spans="1:13" ht="111" customHeight="1" x14ac:dyDescent="0.2">
      <c r="A68" s="2"/>
      <c r="B68" s="100"/>
      <c r="C68" s="102"/>
      <c r="D68" s="100"/>
      <c r="E68" s="102"/>
      <c r="F68" s="100"/>
      <c r="G68" s="101"/>
      <c r="H68" s="101"/>
      <c r="I68" s="101"/>
      <c r="J68" s="101"/>
      <c r="K68" s="102"/>
      <c r="L68" s="100"/>
      <c r="M68" s="102"/>
    </row>
    <row r="69" spans="1:13" ht="14.45" customHeight="1" x14ac:dyDescent="0.2">
      <c r="A69" s="2"/>
      <c r="B69" s="97" t="s">
        <v>580</v>
      </c>
      <c r="C69" s="99"/>
      <c r="D69" s="108" t="s">
        <v>581</v>
      </c>
      <c r="E69" s="99"/>
      <c r="F69" s="97" t="s">
        <v>582</v>
      </c>
      <c r="G69" s="98"/>
      <c r="H69" s="98"/>
      <c r="I69" s="98"/>
      <c r="J69" s="98"/>
      <c r="K69" s="99"/>
      <c r="L69" s="97"/>
      <c r="M69" s="99"/>
    </row>
    <row r="70" spans="1:13" ht="15.6" customHeight="1" x14ac:dyDescent="0.2">
      <c r="A70" s="2"/>
      <c r="B70" s="142"/>
      <c r="C70" s="141"/>
      <c r="D70" s="142"/>
      <c r="E70" s="141"/>
      <c r="F70" s="142"/>
      <c r="G70" s="107"/>
      <c r="H70" s="107"/>
      <c r="I70" s="107"/>
      <c r="J70" s="107"/>
      <c r="K70" s="141"/>
      <c r="L70" s="142"/>
      <c r="M70" s="141"/>
    </row>
    <row r="71" spans="1:13" ht="15.6" customHeight="1" x14ac:dyDescent="0.2">
      <c r="A71" s="2"/>
      <c r="B71" s="142"/>
      <c r="C71" s="141"/>
      <c r="D71" s="142"/>
      <c r="E71" s="141"/>
      <c r="F71" s="142"/>
      <c r="G71" s="107"/>
      <c r="H71" s="107"/>
      <c r="I71" s="107"/>
      <c r="J71" s="107"/>
      <c r="K71" s="141"/>
      <c r="L71" s="142"/>
      <c r="M71" s="141"/>
    </row>
    <row r="72" spans="1:13" ht="151.5" customHeight="1" x14ac:dyDescent="0.2">
      <c r="A72" s="2"/>
      <c r="B72" s="100"/>
      <c r="C72" s="102"/>
      <c r="D72" s="100"/>
      <c r="E72" s="102"/>
      <c r="F72" s="100"/>
      <c r="G72" s="101"/>
      <c r="H72" s="101"/>
      <c r="I72" s="101"/>
      <c r="J72" s="101"/>
      <c r="K72" s="102"/>
      <c r="L72" s="100"/>
      <c r="M72" s="102"/>
    </row>
    <row r="73" spans="1:13" ht="12" customHeight="1" x14ac:dyDescent="0.2">
      <c r="A73" s="2"/>
      <c r="B73" s="132" t="s">
        <v>583</v>
      </c>
      <c r="C73" s="112"/>
      <c r="D73" s="112"/>
      <c r="E73" s="112"/>
      <c r="F73" s="112"/>
      <c r="G73" s="112"/>
      <c r="H73" s="112"/>
      <c r="I73" s="112"/>
      <c r="J73" s="112"/>
      <c r="K73" s="112"/>
      <c r="L73" s="112"/>
      <c r="M73" s="110"/>
    </row>
    <row r="74" spans="1:13" ht="14.45" customHeight="1" x14ac:dyDescent="0.2">
      <c r="A74" s="2"/>
      <c r="B74" s="133" t="s">
        <v>584</v>
      </c>
      <c r="C74" s="122"/>
      <c r="D74" s="133" t="s">
        <v>585</v>
      </c>
      <c r="E74" s="122"/>
      <c r="F74" s="134" t="s">
        <v>586</v>
      </c>
      <c r="G74" s="135"/>
      <c r="H74" s="135"/>
      <c r="I74" s="135"/>
      <c r="J74" s="135"/>
      <c r="K74" s="136"/>
      <c r="L74" s="133" t="s">
        <v>587</v>
      </c>
      <c r="M74" s="122"/>
    </row>
    <row r="75" spans="1:13" x14ac:dyDescent="0.2">
      <c r="A75" s="2"/>
      <c r="B75" s="121"/>
      <c r="C75" s="122"/>
      <c r="D75" s="121"/>
      <c r="E75" s="122"/>
      <c r="F75" s="137"/>
      <c r="G75" s="135"/>
      <c r="H75" s="135"/>
      <c r="I75" s="135"/>
      <c r="J75" s="135"/>
      <c r="K75" s="136"/>
      <c r="L75" s="121"/>
      <c r="M75" s="122"/>
    </row>
    <row r="76" spans="1:13" x14ac:dyDescent="0.2">
      <c r="A76" s="2"/>
      <c r="B76" s="121"/>
      <c r="C76" s="122"/>
      <c r="D76" s="121"/>
      <c r="E76" s="122"/>
      <c r="F76" s="137"/>
      <c r="G76" s="135"/>
      <c r="H76" s="135"/>
      <c r="I76" s="135"/>
      <c r="J76" s="135"/>
      <c r="K76" s="136"/>
      <c r="L76" s="121"/>
      <c r="M76" s="122"/>
    </row>
    <row r="77" spans="1:13" ht="138" customHeight="1" x14ac:dyDescent="0.2">
      <c r="A77" s="2"/>
      <c r="B77" s="123"/>
      <c r="C77" s="124"/>
      <c r="D77" s="123"/>
      <c r="E77" s="124"/>
      <c r="F77" s="138"/>
      <c r="G77" s="139"/>
      <c r="H77" s="139"/>
      <c r="I77" s="139"/>
      <c r="J77" s="139"/>
      <c r="K77" s="140"/>
      <c r="L77" s="123"/>
      <c r="M77" s="124"/>
    </row>
    <row r="78" spans="1:13" ht="14.45" customHeight="1" x14ac:dyDescent="0.2">
      <c r="A78" s="2"/>
      <c r="B78" s="103" t="s">
        <v>588</v>
      </c>
      <c r="C78" s="120"/>
      <c r="D78" s="103" t="s">
        <v>589</v>
      </c>
      <c r="E78" s="120"/>
      <c r="F78" s="103" t="s">
        <v>590</v>
      </c>
      <c r="G78" s="125"/>
      <c r="H78" s="125"/>
      <c r="I78" s="125"/>
      <c r="J78" s="125"/>
      <c r="K78" s="120"/>
      <c r="L78" s="103" t="s">
        <v>591</v>
      </c>
      <c r="M78" s="120"/>
    </row>
    <row r="79" spans="1:13" ht="15.6" customHeight="1" x14ac:dyDescent="0.2">
      <c r="A79" s="2"/>
      <c r="B79" s="121"/>
      <c r="C79" s="122"/>
      <c r="D79" s="121"/>
      <c r="E79" s="122"/>
      <c r="F79" s="121"/>
      <c r="G79" s="126"/>
      <c r="H79" s="126"/>
      <c r="I79" s="126"/>
      <c r="J79" s="126"/>
      <c r="K79" s="122"/>
      <c r="L79" s="121"/>
      <c r="M79" s="122"/>
    </row>
    <row r="80" spans="1:13" ht="15.6" customHeight="1" x14ac:dyDescent="0.2">
      <c r="A80" s="2"/>
      <c r="B80" s="121"/>
      <c r="C80" s="122"/>
      <c r="D80" s="121"/>
      <c r="E80" s="122"/>
      <c r="F80" s="121"/>
      <c r="G80" s="126"/>
      <c r="H80" s="126"/>
      <c r="I80" s="126"/>
      <c r="J80" s="126"/>
      <c r="K80" s="122"/>
      <c r="L80" s="121"/>
      <c r="M80" s="122"/>
    </row>
    <row r="81" spans="1:13" ht="221.25" customHeight="1" x14ac:dyDescent="0.2">
      <c r="A81" s="2"/>
      <c r="B81" s="123"/>
      <c r="C81" s="124"/>
      <c r="D81" s="123"/>
      <c r="E81" s="124"/>
      <c r="F81" s="123"/>
      <c r="G81" s="127"/>
      <c r="H81" s="127"/>
      <c r="I81" s="127"/>
      <c r="J81" s="127"/>
      <c r="K81" s="124"/>
      <c r="L81" s="123"/>
      <c r="M81" s="124"/>
    </row>
    <row r="82" spans="1:13" ht="88.5" customHeight="1" x14ac:dyDescent="0.2">
      <c r="A82" s="2"/>
      <c r="B82" s="103" t="s">
        <v>592</v>
      </c>
      <c r="C82" s="120"/>
      <c r="D82" s="103" t="s">
        <v>593</v>
      </c>
      <c r="E82" s="120"/>
      <c r="F82" s="103" t="s">
        <v>594</v>
      </c>
      <c r="G82" s="125"/>
      <c r="H82" s="125"/>
      <c r="I82" s="125"/>
      <c r="J82" s="125"/>
      <c r="K82" s="120"/>
      <c r="L82" s="103"/>
      <c r="M82" s="120"/>
    </row>
    <row r="83" spans="1:13" x14ac:dyDescent="0.2">
      <c r="A83" s="2"/>
      <c r="B83" s="121"/>
      <c r="C83" s="122"/>
      <c r="D83" s="121"/>
      <c r="E83" s="122"/>
      <c r="F83" s="121"/>
      <c r="G83" s="126"/>
      <c r="H83" s="126"/>
      <c r="I83" s="126"/>
      <c r="J83" s="126"/>
      <c r="K83" s="122"/>
      <c r="L83" s="121"/>
      <c r="M83" s="122"/>
    </row>
    <row r="84" spans="1:13" x14ac:dyDescent="0.2">
      <c r="A84" s="2"/>
      <c r="B84" s="121"/>
      <c r="C84" s="122"/>
      <c r="D84" s="121"/>
      <c r="E84" s="122"/>
      <c r="F84" s="121"/>
      <c r="G84" s="126"/>
      <c r="H84" s="126"/>
      <c r="I84" s="126"/>
      <c r="J84" s="126"/>
      <c r="K84" s="122"/>
      <c r="L84" s="121"/>
      <c r="M84" s="122"/>
    </row>
    <row r="85" spans="1:13" x14ac:dyDescent="0.2">
      <c r="A85" s="2"/>
      <c r="B85" s="123"/>
      <c r="C85" s="124"/>
      <c r="D85" s="123"/>
      <c r="E85" s="124"/>
      <c r="F85" s="123"/>
      <c r="G85" s="127"/>
      <c r="H85" s="127"/>
      <c r="I85" s="127"/>
      <c r="J85" s="127"/>
      <c r="K85" s="124"/>
      <c r="L85" s="123"/>
      <c r="M85" s="124"/>
    </row>
    <row r="86" spans="1:13" ht="27" customHeight="1" x14ac:dyDescent="0.2">
      <c r="A86" s="2"/>
      <c r="B86" s="132" t="s">
        <v>595</v>
      </c>
      <c r="C86" s="112"/>
      <c r="D86" s="112"/>
      <c r="E86" s="112"/>
      <c r="F86" s="112"/>
      <c r="G86" s="112"/>
      <c r="H86" s="112"/>
      <c r="I86" s="112"/>
      <c r="J86" s="112"/>
      <c r="K86" s="112"/>
      <c r="L86" s="112"/>
      <c r="M86" s="110"/>
    </row>
    <row r="87" spans="1:13" ht="14.45" customHeight="1" x14ac:dyDescent="0.2">
      <c r="A87" s="2"/>
      <c r="B87" s="115" t="s">
        <v>596</v>
      </c>
      <c r="C87" s="116"/>
      <c r="D87" s="115" t="s">
        <v>597</v>
      </c>
      <c r="E87" s="116"/>
      <c r="F87" s="115" t="s">
        <v>598</v>
      </c>
      <c r="G87" s="128"/>
      <c r="H87" s="128"/>
      <c r="I87" s="128"/>
      <c r="J87" s="128"/>
      <c r="K87" s="116"/>
      <c r="L87" s="115" t="s">
        <v>599</v>
      </c>
      <c r="M87" s="116"/>
    </row>
    <row r="88" spans="1:13" x14ac:dyDescent="0.2">
      <c r="A88" s="2"/>
      <c r="B88" s="117"/>
      <c r="C88" s="116"/>
      <c r="D88" s="117"/>
      <c r="E88" s="116"/>
      <c r="F88" s="117"/>
      <c r="G88" s="128"/>
      <c r="H88" s="128"/>
      <c r="I88" s="128"/>
      <c r="J88" s="128"/>
      <c r="K88" s="116"/>
      <c r="L88" s="117"/>
      <c r="M88" s="116"/>
    </row>
    <row r="89" spans="1:13" x14ac:dyDescent="0.2">
      <c r="A89" s="2"/>
      <c r="B89" s="117"/>
      <c r="C89" s="116"/>
      <c r="D89" s="117"/>
      <c r="E89" s="116"/>
      <c r="F89" s="117"/>
      <c r="G89" s="128"/>
      <c r="H89" s="128"/>
      <c r="I89" s="128"/>
      <c r="J89" s="128"/>
      <c r="K89" s="116"/>
      <c r="L89" s="117"/>
      <c r="M89" s="116"/>
    </row>
    <row r="90" spans="1:13" ht="293.25" customHeight="1" x14ac:dyDescent="0.2">
      <c r="A90" s="2"/>
      <c r="B90" s="118"/>
      <c r="C90" s="119"/>
      <c r="D90" s="118"/>
      <c r="E90" s="119"/>
      <c r="F90" s="118"/>
      <c r="G90" s="129"/>
      <c r="H90" s="129"/>
      <c r="I90" s="129"/>
      <c r="J90" s="129"/>
      <c r="K90" s="119"/>
      <c r="L90" s="118"/>
      <c r="M90" s="119"/>
    </row>
    <row r="91" spans="1:13" ht="14.45" customHeight="1" x14ac:dyDescent="0.2">
      <c r="A91" s="2"/>
      <c r="B91" s="97" t="s">
        <v>600</v>
      </c>
      <c r="C91" s="130"/>
      <c r="D91" s="97" t="s">
        <v>601</v>
      </c>
      <c r="E91" s="130"/>
      <c r="F91" s="97" t="s">
        <v>602</v>
      </c>
      <c r="G91" s="131"/>
      <c r="H91" s="131"/>
      <c r="I91" s="131"/>
      <c r="J91" s="131"/>
      <c r="K91" s="130"/>
      <c r="L91" s="97" t="s">
        <v>603</v>
      </c>
      <c r="M91" s="130"/>
    </row>
    <row r="92" spans="1:13" ht="15.6" customHeight="1" x14ac:dyDescent="0.2">
      <c r="A92" s="2"/>
      <c r="B92" s="117"/>
      <c r="C92" s="116"/>
      <c r="D92" s="117"/>
      <c r="E92" s="116"/>
      <c r="F92" s="117"/>
      <c r="G92" s="128"/>
      <c r="H92" s="128"/>
      <c r="I92" s="128"/>
      <c r="J92" s="128"/>
      <c r="K92" s="116"/>
      <c r="L92" s="117"/>
      <c r="M92" s="116"/>
    </row>
    <row r="93" spans="1:13" ht="15.6" customHeight="1" x14ac:dyDescent="0.2">
      <c r="A93" s="2"/>
      <c r="B93" s="117"/>
      <c r="C93" s="116"/>
      <c r="D93" s="117"/>
      <c r="E93" s="116"/>
      <c r="F93" s="117"/>
      <c r="G93" s="128"/>
      <c r="H93" s="128"/>
      <c r="I93" s="128"/>
      <c r="J93" s="128"/>
      <c r="K93" s="116"/>
      <c r="L93" s="117"/>
      <c r="M93" s="116"/>
    </row>
    <row r="94" spans="1:13" ht="52.5" customHeight="1" x14ac:dyDescent="0.2">
      <c r="A94" s="2"/>
      <c r="B94" s="118"/>
      <c r="C94" s="119"/>
      <c r="D94" s="118"/>
      <c r="E94" s="119"/>
      <c r="F94" s="118"/>
      <c r="G94" s="129"/>
      <c r="H94" s="129"/>
      <c r="I94" s="129"/>
      <c r="J94" s="129"/>
      <c r="K94" s="119"/>
      <c r="L94" s="118"/>
      <c r="M94" s="119"/>
    </row>
    <row r="95" spans="1:13" ht="28.35" customHeight="1" x14ac:dyDescent="0.2">
      <c r="A95" s="2"/>
      <c r="B95" s="132" t="s">
        <v>604</v>
      </c>
      <c r="C95" s="112"/>
      <c r="D95" s="112"/>
      <c r="E95" s="112"/>
      <c r="F95" s="112"/>
      <c r="G95" s="112"/>
      <c r="H95" s="112"/>
      <c r="I95" s="112"/>
      <c r="J95" s="112"/>
      <c r="K95" s="112"/>
      <c r="L95" s="112"/>
      <c r="M95" s="110"/>
    </row>
    <row r="96" spans="1:13" ht="14.45" customHeight="1" x14ac:dyDescent="0.2">
      <c r="A96" s="2"/>
      <c r="B96" s="115" t="s">
        <v>605</v>
      </c>
      <c r="C96" s="116"/>
      <c r="D96" s="115" t="s">
        <v>606</v>
      </c>
      <c r="E96" s="116"/>
      <c r="F96" s="115" t="s">
        <v>607</v>
      </c>
      <c r="G96" s="128"/>
      <c r="H96" s="128"/>
      <c r="I96" s="128"/>
      <c r="J96" s="128"/>
      <c r="K96" s="116"/>
      <c r="L96" s="115" t="s">
        <v>608</v>
      </c>
      <c r="M96" s="116"/>
    </row>
    <row r="97" spans="1:13" x14ac:dyDescent="0.2">
      <c r="A97" s="2"/>
      <c r="B97" s="117"/>
      <c r="C97" s="116"/>
      <c r="D97" s="117"/>
      <c r="E97" s="116"/>
      <c r="F97" s="117"/>
      <c r="G97" s="128"/>
      <c r="H97" s="128"/>
      <c r="I97" s="128"/>
      <c r="J97" s="128"/>
      <c r="K97" s="116"/>
      <c r="L97" s="117"/>
      <c r="M97" s="116"/>
    </row>
    <row r="98" spans="1:13" x14ac:dyDescent="0.2">
      <c r="A98" s="2"/>
      <c r="B98" s="117"/>
      <c r="C98" s="116"/>
      <c r="D98" s="117"/>
      <c r="E98" s="116"/>
      <c r="F98" s="117"/>
      <c r="G98" s="128"/>
      <c r="H98" s="128"/>
      <c r="I98" s="128"/>
      <c r="J98" s="128"/>
      <c r="K98" s="116"/>
      <c r="L98" s="117"/>
      <c r="M98" s="116"/>
    </row>
    <row r="99" spans="1:13" ht="105" customHeight="1" x14ac:dyDescent="0.2">
      <c r="A99" s="2"/>
      <c r="B99" s="118"/>
      <c r="C99" s="119"/>
      <c r="D99" s="118"/>
      <c r="E99" s="119"/>
      <c r="F99" s="118"/>
      <c r="G99" s="129"/>
      <c r="H99" s="129"/>
      <c r="I99" s="129"/>
      <c r="J99" s="129"/>
      <c r="K99" s="119"/>
      <c r="L99" s="118"/>
      <c r="M99" s="119"/>
    </row>
    <row r="100" spans="1:13" ht="14.45" customHeight="1" x14ac:dyDescent="0.2">
      <c r="A100" s="2"/>
      <c r="B100" s="97" t="s">
        <v>609</v>
      </c>
      <c r="C100" s="130"/>
      <c r="D100" s="97" t="s">
        <v>610</v>
      </c>
      <c r="E100" s="130"/>
      <c r="F100" s="97" t="s">
        <v>611</v>
      </c>
      <c r="G100" s="131"/>
      <c r="H100" s="131"/>
      <c r="I100" s="131"/>
      <c r="J100" s="131"/>
      <c r="K100" s="130"/>
      <c r="L100" s="97"/>
      <c r="M100" s="130"/>
    </row>
    <row r="101" spans="1:13" ht="15.6" customHeight="1" x14ac:dyDescent="0.2">
      <c r="A101" s="2"/>
      <c r="B101" s="117"/>
      <c r="C101" s="116"/>
      <c r="D101" s="117"/>
      <c r="E101" s="116"/>
      <c r="F101" s="117"/>
      <c r="G101" s="128"/>
      <c r="H101" s="128"/>
      <c r="I101" s="128"/>
      <c r="J101" s="128"/>
      <c r="K101" s="116"/>
      <c r="L101" s="117"/>
      <c r="M101" s="116"/>
    </row>
    <row r="102" spans="1:13" ht="15.6" customHeight="1" x14ac:dyDescent="0.2">
      <c r="A102" s="2"/>
      <c r="B102" s="117"/>
      <c r="C102" s="116"/>
      <c r="D102" s="117"/>
      <c r="E102" s="116"/>
      <c r="F102" s="117"/>
      <c r="G102" s="128"/>
      <c r="H102" s="128"/>
      <c r="I102" s="128"/>
      <c r="J102" s="128"/>
      <c r="K102" s="116"/>
      <c r="L102" s="117"/>
      <c r="M102" s="116"/>
    </row>
    <row r="103" spans="1:13" ht="30.6" customHeight="1" x14ac:dyDescent="0.2">
      <c r="A103" s="2"/>
      <c r="B103" s="118"/>
      <c r="C103" s="119"/>
      <c r="D103" s="118"/>
      <c r="E103" s="119"/>
      <c r="F103" s="118"/>
      <c r="G103" s="129"/>
      <c r="H103" s="129"/>
      <c r="I103" s="129"/>
      <c r="J103" s="129"/>
      <c r="K103" s="119"/>
      <c r="L103" s="118"/>
      <c r="M103" s="119"/>
    </row>
    <row r="104" spans="1:13" ht="14.45" customHeight="1" x14ac:dyDescent="0.2">
      <c r="A104" s="2"/>
      <c r="B104" s="97" t="s">
        <v>612</v>
      </c>
      <c r="C104" s="130"/>
      <c r="D104" s="97" t="s">
        <v>613</v>
      </c>
      <c r="E104" s="130"/>
      <c r="F104" s="147" t="s">
        <v>614</v>
      </c>
      <c r="G104" s="148"/>
      <c r="H104" s="148"/>
      <c r="I104" s="148"/>
      <c r="J104" s="148"/>
      <c r="K104" s="149"/>
      <c r="L104" s="97"/>
      <c r="M104" s="130"/>
    </row>
    <row r="105" spans="1:13" x14ac:dyDescent="0.2">
      <c r="A105" s="2"/>
      <c r="B105" s="117"/>
      <c r="C105" s="116"/>
      <c r="D105" s="117"/>
      <c r="E105" s="116"/>
      <c r="F105" s="150"/>
      <c r="G105" s="151"/>
      <c r="H105" s="151"/>
      <c r="I105" s="151"/>
      <c r="J105" s="151"/>
      <c r="K105" s="152"/>
      <c r="L105" s="117"/>
      <c r="M105" s="116"/>
    </row>
    <row r="106" spans="1:13" x14ac:dyDescent="0.2">
      <c r="A106" s="2"/>
      <c r="B106" s="117"/>
      <c r="C106" s="116"/>
      <c r="D106" s="117"/>
      <c r="E106" s="116"/>
      <c r="F106" s="150"/>
      <c r="G106" s="151"/>
      <c r="H106" s="151"/>
      <c r="I106" s="151"/>
      <c r="J106" s="151"/>
      <c r="K106" s="152"/>
      <c r="L106" s="117"/>
      <c r="M106" s="116"/>
    </row>
    <row r="107" spans="1:13" ht="84" customHeight="1" x14ac:dyDescent="0.2">
      <c r="A107" s="2"/>
      <c r="B107" s="118"/>
      <c r="C107" s="119"/>
      <c r="D107" s="118"/>
      <c r="E107" s="119"/>
      <c r="F107" s="153"/>
      <c r="G107" s="154"/>
      <c r="H107" s="154"/>
      <c r="I107" s="154"/>
      <c r="J107" s="154"/>
      <c r="K107" s="155"/>
      <c r="L107" s="118"/>
      <c r="M107" s="119"/>
    </row>
    <row r="108" spans="1:13" ht="14.45" customHeight="1" x14ac:dyDescent="0.2">
      <c r="A108" s="2"/>
      <c r="B108" s="97" t="s">
        <v>615</v>
      </c>
      <c r="C108" s="130"/>
      <c r="D108" s="97" t="s">
        <v>616</v>
      </c>
      <c r="E108" s="130"/>
      <c r="F108" s="97" t="s">
        <v>617</v>
      </c>
      <c r="G108" s="131"/>
      <c r="H108" s="131"/>
      <c r="I108" s="131"/>
      <c r="J108" s="131"/>
      <c r="K108" s="130"/>
      <c r="L108" s="97" t="s">
        <v>618</v>
      </c>
      <c r="M108" s="130"/>
    </row>
    <row r="109" spans="1:13" x14ac:dyDescent="0.2">
      <c r="A109" s="2"/>
      <c r="B109" s="117"/>
      <c r="C109" s="116"/>
      <c r="D109" s="117"/>
      <c r="E109" s="116"/>
      <c r="F109" s="117"/>
      <c r="G109" s="128"/>
      <c r="H109" s="128"/>
      <c r="I109" s="128"/>
      <c r="J109" s="128"/>
      <c r="K109" s="116"/>
      <c r="L109" s="117"/>
      <c r="M109" s="116"/>
    </row>
    <row r="110" spans="1:13" ht="15.6" customHeight="1" x14ac:dyDescent="0.2">
      <c r="A110" s="2"/>
      <c r="B110" s="117"/>
      <c r="C110" s="116"/>
      <c r="D110" s="117"/>
      <c r="E110" s="116"/>
      <c r="F110" s="117"/>
      <c r="G110" s="128"/>
      <c r="H110" s="128"/>
      <c r="I110" s="128"/>
      <c r="J110" s="128"/>
      <c r="K110" s="116"/>
      <c r="L110" s="117"/>
      <c r="M110" s="116"/>
    </row>
    <row r="111" spans="1:13" ht="150" customHeight="1" x14ac:dyDescent="0.2">
      <c r="A111" s="2"/>
      <c r="B111" s="118"/>
      <c r="C111" s="119"/>
      <c r="D111" s="118"/>
      <c r="E111" s="119"/>
      <c r="F111" s="118"/>
      <c r="G111" s="129"/>
      <c r="H111" s="129"/>
      <c r="I111" s="129"/>
      <c r="J111" s="129"/>
      <c r="K111" s="119"/>
      <c r="L111" s="118"/>
      <c r="M111" s="119"/>
    </row>
    <row r="112" spans="1:13" ht="58.5" customHeight="1" x14ac:dyDescent="0.2">
      <c r="A112" s="2"/>
      <c r="B112" s="97" t="s">
        <v>619</v>
      </c>
      <c r="C112" s="99"/>
      <c r="D112" s="97" t="s">
        <v>620</v>
      </c>
      <c r="E112" s="130"/>
      <c r="F112" s="97" t="s">
        <v>621</v>
      </c>
      <c r="G112" s="98"/>
      <c r="H112" s="98"/>
      <c r="I112" s="98"/>
      <c r="J112" s="98"/>
      <c r="K112" s="99"/>
      <c r="L112" s="97"/>
      <c r="M112" s="99"/>
    </row>
    <row r="113" spans="1:13" ht="39.75" customHeight="1" x14ac:dyDescent="0.2">
      <c r="A113" s="2"/>
      <c r="B113" s="142"/>
      <c r="C113" s="141"/>
      <c r="D113" s="117"/>
      <c r="E113" s="116"/>
      <c r="F113" s="142"/>
      <c r="G113" s="107"/>
      <c r="H113" s="107"/>
      <c r="I113" s="107"/>
      <c r="J113" s="107"/>
      <c r="K113" s="141"/>
      <c r="L113" s="142"/>
      <c r="M113" s="141"/>
    </row>
    <row r="114" spans="1:13" ht="27.6" customHeight="1" x14ac:dyDescent="0.2">
      <c r="A114" s="2"/>
      <c r="B114" s="132" t="s">
        <v>622</v>
      </c>
      <c r="C114" s="112"/>
      <c r="D114" s="112"/>
      <c r="E114" s="112"/>
      <c r="F114" s="112"/>
      <c r="G114" s="112"/>
      <c r="H114" s="112"/>
      <c r="I114" s="112"/>
      <c r="J114" s="112"/>
      <c r="K114" s="112"/>
      <c r="L114" s="112"/>
      <c r="M114" s="110"/>
    </row>
    <row r="115" spans="1:13" ht="14.45" customHeight="1" x14ac:dyDescent="0.2">
      <c r="A115" s="2"/>
      <c r="B115" s="115" t="s">
        <v>623</v>
      </c>
      <c r="C115" s="116"/>
      <c r="D115" s="115" t="s">
        <v>624</v>
      </c>
      <c r="E115" s="116"/>
      <c r="F115" s="115" t="s">
        <v>625</v>
      </c>
      <c r="G115" s="128"/>
      <c r="H115" s="128"/>
      <c r="I115" s="128"/>
      <c r="J115" s="128"/>
      <c r="K115" s="116"/>
      <c r="L115" s="115"/>
      <c r="M115" s="116"/>
    </row>
    <row r="116" spans="1:13" x14ac:dyDescent="0.2">
      <c r="A116" s="2"/>
      <c r="B116" s="117"/>
      <c r="C116" s="116"/>
      <c r="D116" s="117"/>
      <c r="E116" s="116"/>
      <c r="F116" s="117"/>
      <c r="G116" s="128"/>
      <c r="H116" s="128"/>
      <c r="I116" s="128"/>
      <c r="J116" s="128"/>
      <c r="K116" s="116"/>
      <c r="L116" s="117"/>
      <c r="M116" s="116"/>
    </row>
    <row r="117" spans="1:13" x14ac:dyDescent="0.2">
      <c r="A117" s="2"/>
      <c r="B117" s="117"/>
      <c r="C117" s="116"/>
      <c r="D117" s="117"/>
      <c r="E117" s="116"/>
      <c r="F117" s="117"/>
      <c r="G117" s="128"/>
      <c r="H117" s="128"/>
      <c r="I117" s="128"/>
      <c r="J117" s="128"/>
      <c r="K117" s="116"/>
      <c r="L117" s="117"/>
      <c r="M117" s="116"/>
    </row>
    <row r="118" spans="1:13" ht="156.75" customHeight="1" x14ac:dyDescent="0.2">
      <c r="A118" s="2"/>
      <c r="B118" s="118"/>
      <c r="C118" s="119"/>
      <c r="D118" s="118"/>
      <c r="E118" s="119"/>
      <c r="F118" s="118"/>
      <c r="G118" s="129"/>
      <c r="H118" s="129"/>
      <c r="I118" s="129"/>
      <c r="J118" s="129"/>
      <c r="K118" s="119"/>
      <c r="L118" s="118"/>
      <c r="M118" s="119"/>
    </row>
    <row r="119" spans="1:13" ht="14.45" customHeight="1" x14ac:dyDescent="0.2">
      <c r="A119" s="2"/>
      <c r="B119" s="97" t="s">
        <v>626</v>
      </c>
      <c r="C119" s="99"/>
      <c r="D119" s="108" t="s">
        <v>627</v>
      </c>
      <c r="E119" s="99"/>
      <c r="F119" s="97" t="s">
        <v>628</v>
      </c>
      <c r="G119" s="98"/>
      <c r="H119" s="98"/>
      <c r="I119" s="98"/>
      <c r="J119" s="98"/>
      <c r="K119" s="99"/>
      <c r="L119" s="97" t="s">
        <v>629</v>
      </c>
      <c r="M119" s="99"/>
    </row>
    <row r="120" spans="1:13" ht="15.6" customHeight="1" x14ac:dyDescent="0.2">
      <c r="A120" s="2"/>
      <c r="B120" s="142"/>
      <c r="C120" s="141"/>
      <c r="D120" s="142"/>
      <c r="E120" s="141"/>
      <c r="F120" s="142"/>
      <c r="G120" s="107"/>
      <c r="H120" s="107"/>
      <c r="I120" s="107"/>
      <c r="J120" s="107"/>
      <c r="K120" s="141"/>
      <c r="L120" s="142"/>
      <c r="M120" s="141"/>
    </row>
    <row r="121" spans="1:13" ht="15.6" customHeight="1" x14ac:dyDescent="0.2">
      <c r="A121" s="2"/>
      <c r="B121" s="142"/>
      <c r="C121" s="141"/>
      <c r="D121" s="142"/>
      <c r="E121" s="141"/>
      <c r="F121" s="142"/>
      <c r="G121" s="107"/>
      <c r="H121" s="107"/>
      <c r="I121" s="107"/>
      <c r="J121" s="107"/>
      <c r="K121" s="141"/>
      <c r="L121" s="142"/>
      <c r="M121" s="141"/>
    </row>
    <row r="122" spans="1:13" ht="53.1" customHeight="1" x14ac:dyDescent="0.2">
      <c r="A122" s="2"/>
      <c r="B122" s="100"/>
      <c r="C122" s="102"/>
      <c r="D122" s="100"/>
      <c r="E122" s="102"/>
      <c r="F122" s="100"/>
      <c r="G122" s="101"/>
      <c r="H122" s="101"/>
      <c r="I122" s="101"/>
      <c r="J122" s="101"/>
      <c r="K122" s="102"/>
      <c r="L122" s="100"/>
      <c r="M122" s="102"/>
    </row>
    <row r="123" spans="1:13" ht="14.45" customHeight="1" x14ac:dyDescent="0.2">
      <c r="A123" s="2"/>
      <c r="B123" s="97" t="s">
        <v>630</v>
      </c>
      <c r="C123" s="99"/>
      <c r="D123" s="97" t="s">
        <v>631</v>
      </c>
      <c r="E123" s="130"/>
      <c r="F123" s="97" t="s">
        <v>632</v>
      </c>
      <c r="G123" s="98"/>
      <c r="H123" s="98"/>
      <c r="I123" s="98"/>
      <c r="J123" s="98"/>
      <c r="K123" s="99"/>
      <c r="L123" s="97" t="s">
        <v>633</v>
      </c>
      <c r="M123" s="99"/>
    </row>
    <row r="124" spans="1:13" x14ac:dyDescent="0.2">
      <c r="A124" s="2"/>
      <c r="B124" s="142"/>
      <c r="C124" s="141"/>
      <c r="D124" s="117"/>
      <c r="E124" s="116"/>
      <c r="F124" s="142"/>
      <c r="G124" s="107"/>
      <c r="H124" s="107"/>
      <c r="I124" s="107"/>
      <c r="J124" s="107"/>
      <c r="K124" s="141"/>
      <c r="L124" s="142"/>
      <c r="M124" s="141"/>
    </row>
    <row r="125" spans="1:13" x14ac:dyDescent="0.2">
      <c r="A125" s="2"/>
      <c r="B125" s="142"/>
      <c r="C125" s="141"/>
      <c r="D125" s="117"/>
      <c r="E125" s="116"/>
      <c r="F125" s="142"/>
      <c r="G125" s="107"/>
      <c r="H125" s="107"/>
      <c r="I125" s="107"/>
      <c r="J125" s="107"/>
      <c r="K125" s="141"/>
      <c r="L125" s="142"/>
      <c r="M125" s="141"/>
    </row>
    <row r="126" spans="1:13" ht="48.75" customHeight="1" x14ac:dyDescent="0.2">
      <c r="A126" s="2"/>
      <c r="B126" s="100"/>
      <c r="C126" s="102"/>
      <c r="D126" s="118"/>
      <c r="E126" s="119"/>
      <c r="F126" s="100"/>
      <c r="G126" s="101"/>
      <c r="H126" s="101"/>
      <c r="I126" s="101"/>
      <c r="J126" s="101"/>
      <c r="K126" s="102"/>
      <c r="L126" s="100"/>
      <c r="M126" s="102"/>
    </row>
    <row r="127" spans="1:13" ht="14.45" customHeight="1" x14ac:dyDescent="0.2">
      <c r="A127" s="2"/>
      <c r="B127" s="97" t="s">
        <v>634</v>
      </c>
      <c r="C127" s="99"/>
      <c r="D127" s="97" t="s">
        <v>635</v>
      </c>
      <c r="E127" s="130"/>
      <c r="F127" s="97" t="s">
        <v>636</v>
      </c>
      <c r="G127" s="98"/>
      <c r="H127" s="98"/>
      <c r="I127" s="98"/>
      <c r="J127" s="98"/>
      <c r="K127" s="99"/>
      <c r="L127" s="97" t="s">
        <v>637</v>
      </c>
      <c r="M127" s="99"/>
    </row>
    <row r="128" spans="1:13" x14ac:dyDescent="0.2">
      <c r="A128" s="2"/>
      <c r="B128" s="142"/>
      <c r="C128" s="141"/>
      <c r="D128" s="117"/>
      <c r="E128" s="116"/>
      <c r="F128" s="142"/>
      <c r="G128" s="107"/>
      <c r="H128" s="107"/>
      <c r="I128" s="107"/>
      <c r="J128" s="107"/>
      <c r="K128" s="141"/>
      <c r="L128" s="142"/>
      <c r="M128" s="141"/>
    </row>
    <row r="129" spans="1:13" ht="15.6" customHeight="1" x14ac:dyDescent="0.2">
      <c r="A129" s="2"/>
      <c r="B129" s="142"/>
      <c r="C129" s="141"/>
      <c r="D129" s="117"/>
      <c r="E129" s="116"/>
      <c r="F129" s="142"/>
      <c r="G129" s="107"/>
      <c r="H129" s="107"/>
      <c r="I129" s="107"/>
      <c r="J129" s="107"/>
      <c r="K129" s="141"/>
      <c r="L129" s="142"/>
      <c r="M129" s="141"/>
    </row>
    <row r="130" spans="1:13" ht="81" customHeight="1" x14ac:dyDescent="0.2">
      <c r="A130" s="2"/>
      <c r="B130" s="100"/>
      <c r="C130" s="102"/>
      <c r="D130" s="118"/>
      <c r="E130" s="119"/>
      <c r="F130" s="100"/>
      <c r="G130" s="101"/>
      <c r="H130" s="101"/>
      <c r="I130" s="101"/>
      <c r="J130" s="101"/>
      <c r="K130" s="102"/>
      <c r="L130" s="100"/>
      <c r="M130" s="102"/>
    </row>
    <row r="131" spans="1:13" ht="15.6" customHeight="1" x14ac:dyDescent="0.2">
      <c r="A131" s="2"/>
      <c r="B131" s="97" t="s">
        <v>638</v>
      </c>
      <c r="C131" s="99"/>
      <c r="D131" s="109" t="s">
        <v>639</v>
      </c>
      <c r="E131" s="131"/>
      <c r="F131" s="97" t="s">
        <v>640</v>
      </c>
      <c r="G131" s="98"/>
      <c r="H131" s="98"/>
      <c r="I131" s="98"/>
      <c r="J131" s="98"/>
      <c r="K131" s="99"/>
      <c r="L131" s="97"/>
      <c r="M131" s="99"/>
    </row>
    <row r="132" spans="1:13" x14ac:dyDescent="0.2">
      <c r="A132" s="2"/>
      <c r="B132" s="142"/>
      <c r="C132" s="141"/>
      <c r="D132" s="117"/>
      <c r="E132" s="128"/>
      <c r="F132" s="142"/>
      <c r="G132" s="107"/>
      <c r="H132" s="107"/>
      <c r="I132" s="107"/>
      <c r="J132" s="107"/>
      <c r="K132" s="141"/>
      <c r="L132" s="142"/>
      <c r="M132" s="141"/>
    </row>
    <row r="133" spans="1:13" ht="15.6" customHeight="1" x14ac:dyDescent="0.2">
      <c r="A133" s="2"/>
      <c r="B133" s="142"/>
      <c r="C133" s="141"/>
      <c r="D133" s="117"/>
      <c r="E133" s="128"/>
      <c r="F133" s="142"/>
      <c r="G133" s="107"/>
      <c r="H133" s="107"/>
      <c r="I133" s="107"/>
      <c r="J133" s="107"/>
      <c r="K133" s="141"/>
      <c r="L133" s="142"/>
      <c r="M133" s="141"/>
    </row>
    <row r="134" spans="1:13" ht="15.6" customHeight="1" x14ac:dyDescent="0.2">
      <c r="A134" s="2"/>
      <c r="B134" s="100"/>
      <c r="C134" s="102"/>
      <c r="D134" s="118"/>
      <c r="E134" s="129"/>
      <c r="F134" s="100"/>
      <c r="G134" s="101"/>
      <c r="H134" s="101"/>
      <c r="I134" s="101"/>
      <c r="J134" s="101"/>
      <c r="K134" s="102"/>
      <c r="L134" s="100"/>
      <c r="M134" s="102"/>
    </row>
    <row r="135" spans="1:13" ht="14.45" customHeight="1" x14ac:dyDescent="0.2">
      <c r="A135" s="2"/>
      <c r="B135" s="115" t="s">
        <v>641</v>
      </c>
      <c r="C135" s="141"/>
      <c r="D135" s="115" t="s">
        <v>642</v>
      </c>
      <c r="E135" s="116"/>
      <c r="F135" s="115" t="s">
        <v>643</v>
      </c>
      <c r="G135" s="107"/>
      <c r="H135" s="107"/>
      <c r="I135" s="107"/>
      <c r="J135" s="107"/>
      <c r="K135" s="141"/>
      <c r="L135" s="97"/>
      <c r="M135" s="99"/>
    </row>
    <row r="136" spans="1:13" x14ac:dyDescent="0.2">
      <c r="A136" s="2"/>
      <c r="B136" s="142"/>
      <c r="C136" s="141"/>
      <c r="D136" s="117"/>
      <c r="E136" s="116"/>
      <c r="F136" s="142"/>
      <c r="G136" s="107"/>
      <c r="H136" s="107"/>
      <c r="I136" s="107"/>
      <c r="J136" s="107"/>
      <c r="K136" s="141"/>
      <c r="L136" s="142"/>
      <c r="M136" s="141"/>
    </row>
    <row r="137" spans="1:13" x14ac:dyDescent="0.2">
      <c r="A137" s="2"/>
      <c r="B137" s="142"/>
      <c r="C137" s="141"/>
      <c r="D137" s="117"/>
      <c r="E137" s="116"/>
      <c r="F137" s="142"/>
      <c r="G137" s="107"/>
      <c r="H137" s="107"/>
      <c r="I137" s="107"/>
      <c r="J137" s="107"/>
      <c r="K137" s="141"/>
      <c r="L137" s="142"/>
      <c r="M137" s="141"/>
    </row>
    <row r="138" spans="1:13" ht="41.1" customHeight="1" x14ac:dyDescent="0.2">
      <c r="A138" s="2"/>
      <c r="B138" s="100"/>
      <c r="C138" s="102"/>
      <c r="D138" s="118"/>
      <c r="E138" s="119"/>
      <c r="F138" s="100"/>
      <c r="G138" s="101"/>
      <c r="H138" s="101"/>
      <c r="I138" s="101"/>
      <c r="J138" s="101"/>
      <c r="K138" s="102"/>
      <c r="L138" s="100"/>
      <c r="M138" s="102"/>
    </row>
    <row r="139" spans="1:13" ht="27.6" customHeight="1" x14ac:dyDescent="0.2">
      <c r="A139" s="2"/>
      <c r="B139" s="132" t="s">
        <v>644</v>
      </c>
      <c r="C139" s="112"/>
      <c r="D139" s="112"/>
      <c r="E139" s="112"/>
      <c r="F139" s="112"/>
      <c r="G139" s="112"/>
      <c r="H139" s="112"/>
      <c r="I139" s="112"/>
      <c r="J139" s="112"/>
      <c r="K139" s="112"/>
      <c r="L139" s="112"/>
      <c r="M139" s="110"/>
    </row>
    <row r="140" spans="1:13" s="85" customFormat="1" ht="14.45" customHeight="1" x14ac:dyDescent="0.2">
      <c r="A140" s="86"/>
      <c r="B140" s="201" t="s">
        <v>645</v>
      </c>
      <c r="C140" s="202"/>
      <c r="D140" s="201" t="s">
        <v>646</v>
      </c>
      <c r="E140" s="216"/>
      <c r="F140" s="201" t="s">
        <v>475</v>
      </c>
      <c r="G140" s="207"/>
      <c r="H140" s="207"/>
      <c r="I140" s="207"/>
      <c r="J140" s="207"/>
      <c r="K140" s="202"/>
      <c r="L140" s="209"/>
      <c r="M140" s="210"/>
    </row>
    <row r="141" spans="1:13" s="85" customFormat="1" x14ac:dyDescent="0.2">
      <c r="A141" s="86"/>
      <c r="B141" s="203"/>
      <c r="C141" s="202"/>
      <c r="D141" s="217"/>
      <c r="E141" s="216"/>
      <c r="F141" s="203"/>
      <c r="G141" s="207"/>
      <c r="H141" s="207"/>
      <c r="I141" s="207"/>
      <c r="J141" s="207"/>
      <c r="K141" s="202"/>
      <c r="L141" s="203"/>
      <c r="M141" s="202"/>
    </row>
    <row r="142" spans="1:13" s="85" customFormat="1" x14ac:dyDescent="0.2">
      <c r="A142" s="86"/>
      <c r="B142" s="203"/>
      <c r="C142" s="202"/>
      <c r="D142" s="217"/>
      <c r="E142" s="216"/>
      <c r="F142" s="203"/>
      <c r="G142" s="207"/>
      <c r="H142" s="207"/>
      <c r="I142" s="207"/>
      <c r="J142" s="207"/>
      <c r="K142" s="202"/>
      <c r="L142" s="203"/>
      <c r="M142" s="202"/>
    </row>
    <row r="143" spans="1:13" s="85" customFormat="1" ht="57" customHeight="1" x14ac:dyDescent="0.2">
      <c r="A143" s="86"/>
      <c r="B143" s="204"/>
      <c r="C143" s="205"/>
      <c r="D143" s="218"/>
      <c r="E143" s="219"/>
      <c r="F143" s="204"/>
      <c r="G143" s="208"/>
      <c r="H143" s="208"/>
      <c r="I143" s="208"/>
      <c r="J143" s="208"/>
      <c r="K143" s="205"/>
      <c r="L143" s="204"/>
      <c r="M143" s="205"/>
    </row>
    <row r="144" spans="1:13" s="85" customFormat="1" ht="14.45" customHeight="1" x14ac:dyDescent="0.2">
      <c r="A144" s="86"/>
      <c r="B144" s="201" t="s">
        <v>647</v>
      </c>
      <c r="C144" s="202"/>
      <c r="D144" s="206" t="s">
        <v>648</v>
      </c>
      <c r="E144" s="202"/>
      <c r="F144" s="201" t="s">
        <v>649</v>
      </c>
      <c r="G144" s="207"/>
      <c r="H144" s="207"/>
      <c r="I144" s="207"/>
      <c r="J144" s="207"/>
      <c r="K144" s="202"/>
      <c r="L144" s="209"/>
      <c r="M144" s="210"/>
    </row>
    <row r="145" spans="1:13" s="85" customFormat="1" x14ac:dyDescent="0.2">
      <c r="A145" s="86"/>
      <c r="B145" s="203"/>
      <c r="C145" s="202"/>
      <c r="D145" s="203"/>
      <c r="E145" s="202"/>
      <c r="F145" s="203"/>
      <c r="G145" s="207"/>
      <c r="H145" s="207"/>
      <c r="I145" s="207"/>
      <c r="J145" s="207"/>
      <c r="K145" s="202"/>
      <c r="L145" s="203"/>
      <c r="M145" s="202"/>
    </row>
    <row r="146" spans="1:13" s="85" customFormat="1" ht="43.35" customHeight="1" x14ac:dyDescent="0.2">
      <c r="A146" s="86"/>
      <c r="B146" s="203"/>
      <c r="C146" s="202"/>
      <c r="D146" s="203"/>
      <c r="E146" s="202"/>
      <c r="F146" s="203"/>
      <c r="G146" s="207"/>
      <c r="H146" s="207"/>
      <c r="I146" s="207"/>
      <c r="J146" s="207"/>
      <c r="K146" s="202"/>
      <c r="L146" s="203"/>
      <c r="M146" s="202"/>
    </row>
    <row r="147" spans="1:13" s="85" customFormat="1" ht="48.6" customHeight="1" x14ac:dyDescent="0.2">
      <c r="A147" s="86"/>
      <c r="B147" s="204"/>
      <c r="C147" s="205"/>
      <c r="D147" s="204"/>
      <c r="E147" s="205"/>
      <c r="F147" s="204"/>
      <c r="G147" s="208"/>
      <c r="H147" s="208"/>
      <c r="I147" s="208"/>
      <c r="J147" s="208"/>
      <c r="K147" s="205"/>
      <c r="L147" s="204"/>
      <c r="M147" s="205"/>
    </row>
    <row r="148" spans="1:13" ht="15.95" customHeight="1" x14ac:dyDescent="0.2">
      <c r="A148" s="2"/>
      <c r="B148" s="178" t="s">
        <v>650</v>
      </c>
      <c r="C148" s="111"/>
      <c r="D148" s="111"/>
      <c r="E148" s="111"/>
      <c r="F148" s="111"/>
      <c r="G148" s="111"/>
      <c r="H148" s="111"/>
      <c r="I148" s="111"/>
      <c r="J148" s="111"/>
      <c r="K148" s="111"/>
      <c r="L148" s="111"/>
      <c r="M148" s="111"/>
    </row>
    <row r="149" spans="1:13" ht="15.95" customHeight="1" x14ac:dyDescent="0.2">
      <c r="A149" s="2"/>
      <c r="B149" s="111"/>
      <c r="C149" s="111"/>
      <c r="D149" s="111"/>
      <c r="E149" s="111"/>
      <c r="F149" s="111"/>
      <c r="G149" s="111"/>
      <c r="H149" s="111"/>
      <c r="I149" s="111"/>
      <c r="J149" s="111"/>
      <c r="K149" s="111"/>
      <c r="L149" s="111"/>
      <c r="M149" s="111"/>
    </row>
    <row r="150" spans="1:13" ht="28.5" customHeight="1" x14ac:dyDescent="0.2">
      <c r="A150" s="2"/>
      <c r="B150" s="166" t="s">
        <v>651</v>
      </c>
      <c r="C150" s="107"/>
      <c r="D150" s="107"/>
      <c r="E150" s="107"/>
      <c r="F150" s="107"/>
      <c r="G150" s="107"/>
      <c r="H150" s="107"/>
      <c r="I150" s="107"/>
      <c r="J150" s="107"/>
      <c r="K150" s="107"/>
      <c r="L150" s="107"/>
      <c r="M150" s="107"/>
    </row>
    <row r="151" spans="1:13" ht="15.75" customHeight="1" x14ac:dyDescent="0.2">
      <c r="A151" s="2"/>
      <c r="B151" s="8"/>
      <c r="C151" s="15"/>
      <c r="D151" s="169" t="s">
        <v>652</v>
      </c>
      <c r="E151" s="170"/>
      <c r="F151" s="169" t="s">
        <v>653</v>
      </c>
      <c r="G151" s="170"/>
      <c r="H151" s="165" t="s">
        <v>106</v>
      </c>
      <c r="I151" s="99"/>
      <c r="J151" s="169" t="s">
        <v>654</v>
      </c>
      <c r="K151" s="170"/>
      <c r="L151" s="169" t="s">
        <v>69</v>
      </c>
      <c r="M151" s="170"/>
    </row>
    <row r="152" spans="1:13" ht="15.95" customHeight="1" x14ac:dyDescent="0.2">
      <c r="A152" s="2"/>
      <c r="B152" s="8"/>
      <c r="C152" s="15"/>
      <c r="D152" s="171"/>
      <c r="E152" s="172"/>
      <c r="F152" s="171"/>
      <c r="G152" s="172"/>
      <c r="H152" s="107"/>
      <c r="I152" s="141"/>
      <c r="J152" s="171"/>
      <c r="K152" s="172"/>
      <c r="L152" s="171"/>
      <c r="M152" s="172"/>
    </row>
    <row r="153" spans="1:13" ht="15.95" customHeight="1" x14ac:dyDescent="0.2">
      <c r="A153" s="2"/>
      <c r="B153" s="8"/>
      <c r="C153" s="15"/>
      <c r="D153" s="173"/>
      <c r="E153" s="174"/>
      <c r="F153" s="173"/>
      <c r="G153" s="174"/>
      <c r="H153" s="101"/>
      <c r="I153" s="102"/>
      <c r="J153" s="173"/>
      <c r="K153" s="174"/>
      <c r="L153" s="173"/>
      <c r="M153" s="174"/>
    </row>
    <row r="154" spans="1:13" ht="15.95" customHeight="1" x14ac:dyDescent="0.2">
      <c r="A154" s="2"/>
      <c r="B154" s="191" t="s">
        <v>655</v>
      </c>
      <c r="C154" s="99"/>
      <c r="D154" s="159" t="s">
        <v>98</v>
      </c>
      <c r="E154" s="141"/>
      <c r="F154" s="159" t="s">
        <v>98</v>
      </c>
      <c r="G154" s="141"/>
      <c r="H154" s="159" t="s">
        <v>98</v>
      </c>
      <c r="I154" s="141"/>
      <c r="J154" s="175" t="s">
        <v>98</v>
      </c>
      <c r="K154" s="141"/>
      <c r="L154" s="176" t="s">
        <v>98</v>
      </c>
      <c r="M154" s="177"/>
    </row>
    <row r="155" spans="1:13" ht="15.95" customHeight="1" x14ac:dyDescent="0.2">
      <c r="A155" s="2"/>
      <c r="B155" s="142"/>
      <c r="C155" s="141"/>
      <c r="D155" s="142"/>
      <c r="E155" s="141"/>
      <c r="F155" s="142"/>
      <c r="G155" s="141"/>
      <c r="H155" s="142"/>
      <c r="I155" s="141"/>
      <c r="J155" s="142"/>
      <c r="K155" s="141"/>
      <c r="L155" s="142"/>
      <c r="M155" s="141"/>
    </row>
    <row r="156" spans="1:13" ht="15.95" customHeight="1" x14ac:dyDescent="0.2">
      <c r="A156" s="2"/>
      <c r="B156" s="100"/>
      <c r="C156" s="102"/>
      <c r="D156" s="100"/>
      <c r="E156" s="102"/>
      <c r="F156" s="100"/>
      <c r="G156" s="102"/>
      <c r="H156" s="100"/>
      <c r="I156" s="102"/>
      <c r="J156" s="100"/>
      <c r="K156" s="102"/>
      <c r="L156" s="100"/>
      <c r="M156" s="102"/>
    </row>
    <row r="157" spans="1:13" ht="15.95" customHeight="1" x14ac:dyDescent="0.2">
      <c r="A157" s="2"/>
      <c r="B157" s="191" t="s">
        <v>656</v>
      </c>
      <c r="C157" s="99"/>
      <c r="D157" s="195" t="s">
        <v>657</v>
      </c>
      <c r="E157" s="104"/>
      <c r="F157" s="103" t="s">
        <v>658</v>
      </c>
      <c r="G157" s="120"/>
      <c r="H157" s="103" t="s">
        <v>659</v>
      </c>
      <c r="I157" s="120"/>
      <c r="J157" s="103" t="s">
        <v>660</v>
      </c>
      <c r="K157" s="120"/>
      <c r="L157" s="103" t="s">
        <v>661</v>
      </c>
      <c r="M157" s="120"/>
    </row>
    <row r="158" spans="1:13" ht="15.95" customHeight="1" x14ac:dyDescent="0.2">
      <c r="A158" s="2"/>
      <c r="B158" s="142"/>
      <c r="C158" s="141"/>
      <c r="D158" s="196"/>
      <c r="E158" s="197"/>
      <c r="F158" s="121"/>
      <c r="G158" s="122"/>
      <c r="H158" s="121"/>
      <c r="I158" s="122"/>
      <c r="J158" s="121"/>
      <c r="K158" s="122"/>
      <c r="L158" s="121"/>
      <c r="M158" s="122"/>
    </row>
    <row r="159" spans="1:13" ht="15.95" customHeight="1" x14ac:dyDescent="0.2">
      <c r="A159" s="2"/>
      <c r="B159" s="142"/>
      <c r="C159" s="141"/>
      <c r="D159" s="196"/>
      <c r="E159" s="197"/>
      <c r="F159" s="121"/>
      <c r="G159" s="122"/>
      <c r="H159" s="121"/>
      <c r="I159" s="122"/>
      <c r="J159" s="121"/>
      <c r="K159" s="122"/>
      <c r="L159" s="121"/>
      <c r="M159" s="122"/>
    </row>
    <row r="160" spans="1:13" ht="15.95" customHeight="1" x14ac:dyDescent="0.2">
      <c r="A160" s="2"/>
      <c r="B160" s="142"/>
      <c r="C160" s="141"/>
      <c r="D160" s="196"/>
      <c r="E160" s="197"/>
      <c r="F160" s="121"/>
      <c r="G160" s="122"/>
      <c r="H160" s="121"/>
      <c r="I160" s="122"/>
      <c r="J160" s="121"/>
      <c r="K160" s="122"/>
      <c r="L160" s="121"/>
      <c r="M160" s="122"/>
    </row>
    <row r="161" spans="1:13" ht="15.95" customHeight="1" x14ac:dyDescent="0.2">
      <c r="A161" s="2"/>
      <c r="B161" s="142"/>
      <c r="C161" s="141"/>
      <c r="D161" s="196"/>
      <c r="E161" s="197"/>
      <c r="F161" s="121"/>
      <c r="G161" s="122"/>
      <c r="H161" s="121"/>
      <c r="I161" s="122"/>
      <c r="J161" s="121"/>
      <c r="K161" s="122"/>
      <c r="L161" s="121"/>
      <c r="M161" s="122"/>
    </row>
    <row r="162" spans="1:13" ht="15.95" customHeight="1" x14ac:dyDescent="0.2">
      <c r="A162" s="2"/>
      <c r="B162" s="142"/>
      <c r="C162" s="141"/>
      <c r="D162" s="196"/>
      <c r="E162" s="197"/>
      <c r="F162" s="121"/>
      <c r="G162" s="122"/>
      <c r="H162" s="121"/>
      <c r="I162" s="122"/>
      <c r="J162" s="121"/>
      <c r="K162" s="122"/>
      <c r="L162" s="121"/>
      <c r="M162" s="122"/>
    </row>
    <row r="163" spans="1:13" ht="15.95" customHeight="1" x14ac:dyDescent="0.2">
      <c r="A163" s="2"/>
      <c r="B163" s="142"/>
      <c r="C163" s="141"/>
      <c r="D163" s="196"/>
      <c r="E163" s="197"/>
      <c r="F163" s="121"/>
      <c r="G163" s="122"/>
      <c r="H163" s="121"/>
      <c r="I163" s="122"/>
      <c r="J163" s="121"/>
      <c r="K163" s="122"/>
      <c r="L163" s="121"/>
      <c r="M163" s="122"/>
    </row>
    <row r="164" spans="1:13" ht="15.95" customHeight="1" x14ac:dyDescent="0.2">
      <c r="A164" s="2"/>
      <c r="B164" s="142"/>
      <c r="C164" s="141"/>
      <c r="D164" s="196"/>
      <c r="E164" s="197"/>
      <c r="F164" s="121"/>
      <c r="G164" s="122"/>
      <c r="H164" s="121"/>
      <c r="I164" s="122"/>
      <c r="J164" s="121"/>
      <c r="K164" s="122"/>
      <c r="L164" s="121"/>
      <c r="M164" s="122"/>
    </row>
    <row r="165" spans="1:13" ht="15.95" customHeight="1" x14ac:dyDescent="0.2">
      <c r="A165" s="2"/>
      <c r="B165" s="142"/>
      <c r="C165" s="141"/>
      <c r="D165" s="196"/>
      <c r="E165" s="197"/>
      <c r="F165" s="121"/>
      <c r="G165" s="122"/>
      <c r="H165" s="121"/>
      <c r="I165" s="122"/>
      <c r="J165" s="121"/>
      <c r="K165" s="122"/>
      <c r="L165" s="121"/>
      <c r="M165" s="122"/>
    </row>
    <row r="166" spans="1:13" ht="15.95" customHeight="1" x14ac:dyDescent="0.2">
      <c r="A166" s="2"/>
      <c r="B166" s="142"/>
      <c r="C166" s="141"/>
      <c r="D166" s="196"/>
      <c r="E166" s="197"/>
      <c r="F166" s="121"/>
      <c r="G166" s="122"/>
      <c r="H166" s="121"/>
      <c r="I166" s="122"/>
      <c r="J166" s="121"/>
      <c r="K166" s="122"/>
      <c r="L166" s="121"/>
      <c r="M166" s="122"/>
    </row>
    <row r="167" spans="1:13" ht="15.95" customHeight="1" x14ac:dyDescent="0.2">
      <c r="A167" s="2"/>
      <c r="B167" s="142"/>
      <c r="C167" s="141"/>
      <c r="D167" s="196"/>
      <c r="E167" s="197"/>
      <c r="F167" s="121"/>
      <c r="G167" s="122"/>
      <c r="H167" s="121"/>
      <c r="I167" s="122"/>
      <c r="J167" s="121"/>
      <c r="K167" s="122"/>
      <c r="L167" s="121"/>
      <c r="M167" s="122"/>
    </row>
    <row r="168" spans="1:13" ht="15.95" customHeight="1" x14ac:dyDescent="0.2">
      <c r="A168" s="2"/>
      <c r="B168" s="142"/>
      <c r="C168" s="141"/>
      <c r="D168" s="196"/>
      <c r="E168" s="197"/>
      <c r="F168" s="121"/>
      <c r="G168" s="122"/>
      <c r="H168" s="121"/>
      <c r="I168" s="122"/>
      <c r="J168" s="121"/>
      <c r="K168" s="122"/>
      <c r="L168" s="121"/>
      <c r="M168" s="122"/>
    </row>
    <row r="169" spans="1:13" ht="15.95" customHeight="1" x14ac:dyDescent="0.2">
      <c r="A169" s="2"/>
      <c r="B169" s="142"/>
      <c r="C169" s="141"/>
      <c r="D169" s="196"/>
      <c r="E169" s="197"/>
      <c r="F169" s="121"/>
      <c r="G169" s="122"/>
      <c r="H169" s="121"/>
      <c r="I169" s="122"/>
      <c r="J169" s="121"/>
      <c r="K169" s="122"/>
      <c r="L169" s="121"/>
      <c r="M169" s="122"/>
    </row>
    <row r="170" spans="1:13" ht="15.95" customHeight="1" x14ac:dyDescent="0.2">
      <c r="A170" s="2"/>
      <c r="B170" s="142"/>
      <c r="C170" s="141"/>
      <c r="D170" s="196"/>
      <c r="E170" s="197"/>
      <c r="F170" s="121"/>
      <c r="G170" s="122"/>
      <c r="H170" s="121"/>
      <c r="I170" s="122"/>
      <c r="J170" s="121"/>
      <c r="K170" s="122"/>
      <c r="L170" s="121"/>
      <c r="M170" s="122"/>
    </row>
    <row r="171" spans="1:13" ht="15.95" customHeight="1" x14ac:dyDescent="0.2">
      <c r="A171" s="2"/>
      <c r="B171" s="142"/>
      <c r="C171" s="141"/>
      <c r="D171" s="196"/>
      <c r="E171" s="197"/>
      <c r="F171" s="121"/>
      <c r="G171" s="122"/>
      <c r="H171" s="121"/>
      <c r="I171" s="122"/>
      <c r="J171" s="121"/>
      <c r="K171" s="122"/>
      <c r="L171" s="121"/>
      <c r="M171" s="122"/>
    </row>
    <row r="172" spans="1:13" ht="15.95" customHeight="1" x14ac:dyDescent="0.2">
      <c r="A172" s="2"/>
      <c r="B172" s="142"/>
      <c r="C172" s="141"/>
      <c r="D172" s="196"/>
      <c r="E172" s="197"/>
      <c r="F172" s="121"/>
      <c r="G172" s="122"/>
      <c r="H172" s="121"/>
      <c r="I172" s="122"/>
      <c r="J172" s="121"/>
      <c r="K172" s="122"/>
      <c r="L172" s="121"/>
      <c r="M172" s="122"/>
    </row>
    <row r="173" spans="1:13" ht="288.75" customHeight="1" x14ac:dyDescent="0.2">
      <c r="A173" s="2"/>
      <c r="B173" s="100"/>
      <c r="C173" s="102"/>
      <c r="D173" s="105"/>
      <c r="E173" s="106"/>
      <c r="F173" s="123"/>
      <c r="G173" s="124"/>
      <c r="H173" s="123"/>
      <c r="I173" s="124"/>
      <c r="J173" s="123"/>
      <c r="K173" s="124"/>
      <c r="L173" s="123"/>
      <c r="M173" s="124"/>
    </row>
    <row r="174" spans="1:13" ht="20.100000000000001" customHeight="1" x14ac:dyDescent="0.2">
      <c r="A174" s="2"/>
      <c r="B174" s="167" t="s">
        <v>662</v>
      </c>
      <c r="C174" s="168"/>
      <c r="D174" s="168"/>
      <c r="E174" s="168"/>
      <c r="F174" s="168"/>
      <c r="G174" s="168"/>
      <c r="H174" s="168"/>
      <c r="I174" s="168"/>
      <c r="J174" s="168"/>
      <c r="K174" s="168"/>
      <c r="L174" s="168"/>
      <c r="M174" s="168"/>
    </row>
    <row r="175" spans="1:13" ht="20.100000000000001" customHeight="1" x14ac:dyDescent="0.2">
      <c r="A175" s="2"/>
      <c r="B175" s="168"/>
      <c r="C175" s="168"/>
      <c r="D175" s="168"/>
      <c r="E175" s="168"/>
      <c r="F175" s="168"/>
      <c r="G175" s="168"/>
      <c r="H175" s="168"/>
      <c r="I175" s="168"/>
      <c r="J175" s="168"/>
      <c r="K175" s="168"/>
      <c r="L175" s="168"/>
      <c r="M175" s="168"/>
    </row>
    <row r="176" spans="1:13" ht="21.95" customHeight="1" x14ac:dyDescent="0.2">
      <c r="A176" s="2"/>
      <c r="B176" s="168"/>
      <c r="C176" s="168"/>
      <c r="D176" s="168"/>
      <c r="E176" s="168"/>
      <c r="F176" s="168"/>
      <c r="G176" s="168"/>
      <c r="H176" s="168"/>
      <c r="I176" s="168"/>
      <c r="J176" s="168"/>
      <c r="K176" s="168"/>
      <c r="L176" s="168"/>
      <c r="M176" s="168"/>
    </row>
    <row r="177" spans="1:13" ht="15" customHeight="1" x14ac:dyDescent="0.2">
      <c r="A177" s="2"/>
      <c r="B177" s="7"/>
      <c r="C177" s="7"/>
      <c r="D177" s="7"/>
      <c r="E177" s="7"/>
      <c r="F177" s="7"/>
      <c r="G177" s="7"/>
      <c r="H177" s="7"/>
      <c r="I177" s="7"/>
      <c r="J177" s="7"/>
      <c r="K177" s="7"/>
      <c r="L177" s="7"/>
      <c r="M177" s="7"/>
    </row>
    <row r="178" spans="1:13" ht="15" customHeight="1" x14ac:dyDescent="0.2"/>
    <row r="179" spans="1:13" ht="15" customHeight="1" x14ac:dyDescent="0.2"/>
    <row r="180" spans="1:13" ht="15" customHeight="1" x14ac:dyDescent="0.2"/>
    <row r="181" spans="1:13" ht="15" customHeight="1" x14ac:dyDescent="0.2"/>
  </sheetData>
  <sheetProtection sheet="1" objects="1" scenarios="1" formatColumns="0" formatRows="0"/>
  <mergeCells count="171">
    <mergeCell ref="B140:C143"/>
    <mergeCell ref="D140:E143"/>
    <mergeCell ref="F140:K143"/>
    <mergeCell ref="L140:M143"/>
    <mergeCell ref="F135:K138"/>
    <mergeCell ref="D108:E111"/>
    <mergeCell ref="F108:K111"/>
    <mergeCell ref="L108:M111"/>
    <mergeCell ref="B119:C122"/>
    <mergeCell ref="D119:E122"/>
    <mergeCell ref="F119:K122"/>
    <mergeCell ref="L119:M122"/>
    <mergeCell ref="B123:C126"/>
    <mergeCell ref="D123:E126"/>
    <mergeCell ref="F123:K126"/>
    <mergeCell ref="L123:M126"/>
    <mergeCell ref="F8:K11"/>
    <mergeCell ref="F21:K24"/>
    <mergeCell ref="F35:K38"/>
    <mergeCell ref="D151:E153"/>
    <mergeCell ref="B7:M7"/>
    <mergeCell ref="F25:K28"/>
    <mergeCell ref="D21:E24"/>
    <mergeCell ref="L12:M15"/>
    <mergeCell ref="B157:C173"/>
    <mergeCell ref="D157:E173"/>
    <mergeCell ref="D8:E11"/>
    <mergeCell ref="F29:K32"/>
    <mergeCell ref="F39:K42"/>
    <mergeCell ref="D29:E32"/>
    <mergeCell ref="D12:E15"/>
    <mergeCell ref="F16:K19"/>
    <mergeCell ref="B144:C147"/>
    <mergeCell ref="D144:E147"/>
    <mergeCell ref="F144:K147"/>
    <mergeCell ref="L144:M147"/>
    <mergeCell ref="D20:E20"/>
    <mergeCell ref="F20:K20"/>
    <mergeCell ref="L20:M20"/>
    <mergeCell ref="B139:M139"/>
    <mergeCell ref="B1:M2"/>
    <mergeCell ref="L39:M42"/>
    <mergeCell ref="D16:E19"/>
    <mergeCell ref="B5:C6"/>
    <mergeCell ref="D5:E6"/>
    <mergeCell ref="F5:K6"/>
    <mergeCell ref="D112:E113"/>
    <mergeCell ref="L8:M11"/>
    <mergeCell ref="D25:E28"/>
    <mergeCell ref="B12:C24"/>
    <mergeCell ref="F12:K15"/>
    <mergeCell ref="L29:M32"/>
    <mergeCell ref="B3:M3"/>
    <mergeCell ref="L25:M28"/>
    <mergeCell ref="B8:C11"/>
    <mergeCell ref="L5:M6"/>
    <mergeCell ref="L100:M103"/>
    <mergeCell ref="B104:C107"/>
    <mergeCell ref="D104:E107"/>
    <mergeCell ref="F104:K107"/>
    <mergeCell ref="L104:M107"/>
    <mergeCell ref="L112:M113"/>
    <mergeCell ref="L43:M46"/>
    <mergeCell ref="D43:E46"/>
    <mergeCell ref="B174:M176"/>
    <mergeCell ref="B114:M114"/>
    <mergeCell ref="B115:C118"/>
    <mergeCell ref="D115:E118"/>
    <mergeCell ref="F115:K118"/>
    <mergeCell ref="L115:M118"/>
    <mergeCell ref="F151:G153"/>
    <mergeCell ref="B39:C42"/>
    <mergeCell ref="B35:C38"/>
    <mergeCell ref="D35:E38"/>
    <mergeCell ref="B135:C138"/>
    <mergeCell ref="L135:M138"/>
    <mergeCell ref="J154:K156"/>
    <mergeCell ref="F43:K46"/>
    <mergeCell ref="L154:M156"/>
    <mergeCell ref="H157:I173"/>
    <mergeCell ref="B148:M149"/>
    <mergeCell ref="L35:M38"/>
    <mergeCell ref="F96:K99"/>
    <mergeCell ref="L96:M99"/>
    <mergeCell ref="B100:C103"/>
    <mergeCell ref="D100:E103"/>
    <mergeCell ref="F100:K103"/>
    <mergeCell ref="B108:C111"/>
    <mergeCell ref="F112:K113"/>
    <mergeCell ref="B43:C46"/>
    <mergeCell ref="B34:M34"/>
    <mergeCell ref="F154:G156"/>
    <mergeCell ref="L16:M19"/>
    <mergeCell ref="H154:I156"/>
    <mergeCell ref="H151:I153"/>
    <mergeCell ref="J157:K173"/>
    <mergeCell ref="B150:M150"/>
    <mergeCell ref="L157:M173"/>
    <mergeCell ref="L21:M24"/>
    <mergeCell ref="D39:E42"/>
    <mergeCell ref="B154:C156"/>
    <mergeCell ref="J151:K153"/>
    <mergeCell ref="D154:E156"/>
    <mergeCell ref="L151:M153"/>
    <mergeCell ref="D135:E138"/>
    <mergeCell ref="B112:C113"/>
    <mergeCell ref="F157:G173"/>
    <mergeCell ref="B25:C32"/>
    <mergeCell ref="B33:C33"/>
    <mergeCell ref="D33:E33"/>
    <mergeCell ref="F33:K33"/>
    <mergeCell ref="L33:M33"/>
    <mergeCell ref="B127:C130"/>
    <mergeCell ref="D127:E130"/>
    <mergeCell ref="F127:K130"/>
    <mergeCell ref="L127:M130"/>
    <mergeCell ref="B131:C134"/>
    <mergeCell ref="D131:E134"/>
    <mergeCell ref="F131:K134"/>
    <mergeCell ref="L131:M134"/>
    <mergeCell ref="B47:M47"/>
    <mergeCell ref="B48:C51"/>
    <mergeCell ref="D48:E51"/>
    <mergeCell ref="F48:K51"/>
    <mergeCell ref="L48:M51"/>
    <mergeCell ref="B52:C55"/>
    <mergeCell ref="D52:E55"/>
    <mergeCell ref="F52:K55"/>
    <mergeCell ref="L52:M55"/>
    <mergeCell ref="B56:C59"/>
    <mergeCell ref="D56:E59"/>
    <mergeCell ref="F56:K59"/>
    <mergeCell ref="L56:M59"/>
    <mergeCell ref="B60:C63"/>
    <mergeCell ref="D60:E63"/>
    <mergeCell ref="F60:K63"/>
    <mergeCell ref="L60:M63"/>
    <mergeCell ref="B95:M95"/>
    <mergeCell ref="B73:M73"/>
    <mergeCell ref="B74:C77"/>
    <mergeCell ref="D74:E77"/>
    <mergeCell ref="F74:K77"/>
    <mergeCell ref="L74:M77"/>
    <mergeCell ref="B78:C81"/>
    <mergeCell ref="D78:E81"/>
    <mergeCell ref="F78:K81"/>
    <mergeCell ref="L78:M81"/>
    <mergeCell ref="B64:M64"/>
    <mergeCell ref="B65:C68"/>
    <mergeCell ref="D65:E68"/>
    <mergeCell ref="F65:K68"/>
    <mergeCell ref="L65:M68"/>
    <mergeCell ref="B69:C72"/>
    <mergeCell ref="D69:E72"/>
    <mergeCell ref="F69:K72"/>
    <mergeCell ref="L69:M72"/>
    <mergeCell ref="B96:C99"/>
    <mergeCell ref="D96:E99"/>
    <mergeCell ref="B82:C85"/>
    <mergeCell ref="D82:E85"/>
    <mergeCell ref="F82:K85"/>
    <mergeCell ref="L82:M85"/>
    <mergeCell ref="B87:C90"/>
    <mergeCell ref="D87:E90"/>
    <mergeCell ref="F87:K90"/>
    <mergeCell ref="L87:M90"/>
    <mergeCell ref="B91:C94"/>
    <mergeCell ref="D91:E94"/>
    <mergeCell ref="F91:K94"/>
    <mergeCell ref="L91:M94"/>
    <mergeCell ref="B86:M86"/>
  </mergeCells>
  <dataValidations count="1">
    <dataValidation type="list" allowBlank="1" showInputMessage="1" showErrorMessage="1" prompt="Select Rating" sqref="D154:I156 J154 L154" xr:uid="{00000000-0002-0000-0700-000000000000}">
      <formula1>"Highly Satisfactory (HS), Satisfactory (S), Moderately Satisfactory (MS), Moderately Unsatisfactory (MU), Unsatisfactory (U), Highly Unsatisfactory (HU), Not Rated"</formula1>
    </dataValidation>
  </dataValidations>
  <pageMargins left="0.25" right="0.25" top="0.75" bottom="0.75" header="0.3" footer="0.3"/>
  <pageSetup paperSize="5" orientation="landscape" r:id="rId1"/>
  <rowBreaks count="1" manualBreakCount="1">
    <brk id="34" max="1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theme="3" tint="0.499984740745262"/>
  </sheetPr>
  <dimension ref="A2:M45"/>
  <sheetViews>
    <sheetView showGridLines="0" view="pageBreakPreview" topLeftCell="A16" zoomScaleNormal="130" zoomScaleSheetLayoutView="100" workbookViewId="0">
      <selection activeCell="S34" sqref="S34"/>
    </sheetView>
  </sheetViews>
  <sheetFormatPr defaultColWidth="8.5703125" defaultRowHeight="12" x14ac:dyDescent="0.2"/>
  <cols>
    <col min="1" max="1" width="1.5703125" style="2" customWidth="1"/>
    <col min="2" max="2" width="8.5703125" style="2" customWidth="1"/>
    <col min="3" max="3" width="4" style="2" customWidth="1"/>
    <col min="4" max="4" width="6.7109375" style="2" customWidth="1"/>
    <col min="5" max="6" width="8.5703125" style="2" customWidth="1"/>
    <col min="7" max="7" width="7.5703125" style="2" customWidth="1"/>
    <col min="8" max="11" width="8.5703125" style="2" customWidth="1"/>
    <col min="12" max="12" width="21.42578125" style="2" customWidth="1"/>
    <col min="13" max="13" width="8.5703125" style="2" customWidth="1"/>
    <col min="14" max="16384" width="8.5703125" style="2"/>
  </cols>
  <sheetData>
    <row r="2" spans="2:12" ht="26.1" customHeight="1" x14ac:dyDescent="0.2">
      <c r="B2" s="179" t="s">
        <v>663</v>
      </c>
      <c r="C2" s="113"/>
      <c r="D2" s="113"/>
      <c r="E2" s="113"/>
      <c r="F2" s="113"/>
      <c r="G2" s="113"/>
      <c r="H2" s="113"/>
      <c r="I2" s="113"/>
      <c r="J2" s="113"/>
      <c r="K2" s="113"/>
      <c r="L2" s="113"/>
    </row>
    <row r="3" spans="2:12" ht="18.95" customHeight="1" x14ac:dyDescent="0.2">
      <c r="B3" s="229" t="s">
        <v>664</v>
      </c>
      <c r="C3" s="230"/>
      <c r="D3" s="230"/>
      <c r="E3" s="230"/>
      <c r="F3" s="230"/>
      <c r="G3" s="230"/>
      <c r="H3" s="230"/>
      <c r="I3" s="230"/>
      <c r="J3" s="230"/>
      <c r="K3" s="230"/>
      <c r="L3" s="231"/>
    </row>
    <row r="4" spans="2:12" ht="21.95" customHeight="1" x14ac:dyDescent="0.2">
      <c r="B4" s="232"/>
      <c r="C4" s="233"/>
      <c r="D4" s="233"/>
      <c r="E4" s="233"/>
      <c r="F4" s="233"/>
      <c r="G4" s="233"/>
      <c r="H4" s="233"/>
      <c r="I4" s="233"/>
      <c r="J4" s="233"/>
      <c r="K4" s="233"/>
      <c r="L4" s="234"/>
    </row>
    <row r="5" spans="2:12" ht="15.6" customHeight="1" x14ac:dyDescent="0.2">
      <c r="B5" s="236" t="s">
        <v>665</v>
      </c>
      <c r="C5" s="237"/>
      <c r="D5" s="237"/>
      <c r="E5" s="237"/>
      <c r="F5" s="237"/>
      <c r="G5" s="237"/>
      <c r="H5" s="237"/>
      <c r="I5" s="237"/>
      <c r="J5" s="237"/>
      <c r="K5" s="237"/>
      <c r="L5" s="238"/>
    </row>
    <row r="6" spans="2:12" ht="21" customHeight="1" x14ac:dyDescent="0.2">
      <c r="B6" s="239"/>
      <c r="C6" s="240"/>
      <c r="D6" s="240"/>
      <c r="E6" s="240"/>
      <c r="F6" s="240"/>
      <c r="G6" s="240"/>
      <c r="H6" s="240"/>
      <c r="I6" s="240"/>
      <c r="J6" s="240"/>
      <c r="K6" s="240"/>
      <c r="L6" s="241"/>
    </row>
    <row r="7" spans="2:12" ht="21" customHeight="1" x14ac:dyDescent="0.2">
      <c r="B7" s="239"/>
      <c r="C7" s="240"/>
      <c r="D7" s="240"/>
      <c r="E7" s="240"/>
      <c r="F7" s="240"/>
      <c r="G7" s="240"/>
      <c r="H7" s="240"/>
      <c r="I7" s="240"/>
      <c r="J7" s="240"/>
      <c r="K7" s="240"/>
      <c r="L7" s="241"/>
    </row>
    <row r="8" spans="2:12" ht="21" customHeight="1" x14ac:dyDescent="0.2">
      <c r="B8" s="239"/>
      <c r="C8" s="240"/>
      <c r="D8" s="240"/>
      <c r="E8" s="240"/>
      <c r="F8" s="240"/>
      <c r="G8" s="240"/>
      <c r="H8" s="240"/>
      <c r="I8" s="240"/>
      <c r="J8" s="240"/>
      <c r="K8" s="240"/>
      <c r="L8" s="241"/>
    </row>
    <row r="9" spans="2:12" ht="21" customHeight="1" x14ac:dyDescent="0.2">
      <c r="B9" s="239"/>
      <c r="C9" s="240"/>
      <c r="D9" s="240"/>
      <c r="E9" s="240"/>
      <c r="F9" s="240"/>
      <c r="G9" s="240"/>
      <c r="H9" s="240"/>
      <c r="I9" s="240"/>
      <c r="J9" s="240"/>
      <c r="K9" s="240"/>
      <c r="L9" s="241"/>
    </row>
    <row r="10" spans="2:12" ht="21" customHeight="1" x14ac:dyDescent="0.2">
      <c r="B10" s="239"/>
      <c r="C10" s="240"/>
      <c r="D10" s="240"/>
      <c r="E10" s="240"/>
      <c r="F10" s="240"/>
      <c r="G10" s="240"/>
      <c r="H10" s="240"/>
      <c r="I10" s="240"/>
      <c r="J10" s="240"/>
      <c r="K10" s="240"/>
      <c r="L10" s="241"/>
    </row>
    <row r="11" spans="2:12" ht="21" customHeight="1" x14ac:dyDescent="0.2">
      <c r="B11" s="239"/>
      <c r="C11" s="240"/>
      <c r="D11" s="240"/>
      <c r="E11" s="240"/>
      <c r="F11" s="240"/>
      <c r="G11" s="240"/>
      <c r="H11" s="240"/>
      <c r="I11" s="240"/>
      <c r="J11" s="240"/>
      <c r="K11" s="240"/>
      <c r="L11" s="241"/>
    </row>
    <row r="12" spans="2:12" ht="21" customHeight="1" x14ac:dyDescent="0.2">
      <c r="B12" s="239"/>
      <c r="C12" s="240"/>
      <c r="D12" s="240"/>
      <c r="E12" s="240"/>
      <c r="F12" s="240"/>
      <c r="G12" s="240"/>
      <c r="H12" s="240"/>
      <c r="I12" s="240"/>
      <c r="J12" s="240"/>
      <c r="K12" s="240"/>
      <c r="L12" s="241"/>
    </row>
    <row r="13" spans="2:12" ht="21" customHeight="1" x14ac:dyDescent="0.2">
      <c r="B13" s="239"/>
      <c r="C13" s="240"/>
      <c r="D13" s="240"/>
      <c r="E13" s="240"/>
      <c r="F13" s="240"/>
      <c r="G13" s="240"/>
      <c r="H13" s="240"/>
      <c r="I13" s="240"/>
      <c r="J13" s="240"/>
      <c r="K13" s="240"/>
      <c r="L13" s="241"/>
    </row>
    <row r="14" spans="2:12" ht="21" customHeight="1" x14ac:dyDescent="0.2">
      <c r="B14" s="239"/>
      <c r="C14" s="240"/>
      <c r="D14" s="240"/>
      <c r="E14" s="240"/>
      <c r="F14" s="240"/>
      <c r="G14" s="240"/>
      <c r="H14" s="240"/>
      <c r="I14" s="240"/>
      <c r="J14" s="240"/>
      <c r="K14" s="240"/>
      <c r="L14" s="241"/>
    </row>
    <row r="15" spans="2:12" ht="186" customHeight="1" x14ac:dyDescent="0.2">
      <c r="B15" s="242"/>
      <c r="C15" s="243"/>
      <c r="D15" s="243"/>
      <c r="E15" s="243"/>
      <c r="F15" s="243"/>
      <c r="G15" s="243"/>
      <c r="H15" s="243"/>
      <c r="I15" s="243"/>
      <c r="J15" s="243"/>
      <c r="K15" s="243"/>
      <c r="L15" s="244"/>
    </row>
    <row r="16" spans="2:12" ht="11.25" customHeight="1" x14ac:dyDescent="0.2"/>
    <row r="17" spans="1:13" ht="15" customHeight="1" x14ac:dyDescent="0.2">
      <c r="B17" s="229" t="s">
        <v>666</v>
      </c>
      <c r="C17" s="230"/>
      <c r="D17" s="230"/>
      <c r="E17" s="230"/>
      <c r="F17" s="230"/>
      <c r="G17" s="230"/>
      <c r="H17" s="230"/>
      <c r="I17" s="230"/>
      <c r="J17" s="230"/>
      <c r="K17" s="230"/>
      <c r="L17" s="231"/>
    </row>
    <row r="18" spans="1:13" ht="21" customHeight="1" x14ac:dyDescent="0.2">
      <c r="B18" s="232"/>
      <c r="C18" s="233"/>
      <c r="D18" s="233"/>
      <c r="E18" s="233"/>
      <c r="F18" s="233"/>
      <c r="G18" s="233"/>
      <c r="H18" s="233"/>
      <c r="I18" s="233"/>
      <c r="J18" s="233"/>
      <c r="K18" s="233"/>
      <c r="L18" s="234"/>
    </row>
    <row r="19" spans="1:13" ht="21" customHeight="1" x14ac:dyDescent="0.2">
      <c r="B19" s="236" t="s">
        <v>667</v>
      </c>
      <c r="C19" s="237"/>
      <c r="D19" s="237"/>
      <c r="E19" s="237"/>
      <c r="F19" s="237"/>
      <c r="G19" s="237"/>
      <c r="H19" s="237"/>
      <c r="I19" s="237"/>
      <c r="J19" s="237"/>
      <c r="K19" s="237"/>
      <c r="L19" s="238"/>
    </row>
    <row r="20" spans="1:13" ht="21" customHeight="1" x14ac:dyDescent="0.2">
      <c r="B20" s="239"/>
      <c r="C20" s="240"/>
      <c r="D20" s="240"/>
      <c r="E20" s="240"/>
      <c r="F20" s="240"/>
      <c r="G20" s="240"/>
      <c r="H20" s="240"/>
      <c r="I20" s="240"/>
      <c r="J20" s="240"/>
      <c r="K20" s="240"/>
      <c r="L20" s="241"/>
    </row>
    <row r="21" spans="1:13" ht="21" customHeight="1" x14ac:dyDescent="0.2">
      <c r="B21" s="239"/>
      <c r="C21" s="240"/>
      <c r="D21" s="240"/>
      <c r="E21" s="240"/>
      <c r="F21" s="240"/>
      <c r="G21" s="240"/>
      <c r="H21" s="240"/>
      <c r="I21" s="240"/>
      <c r="J21" s="240"/>
      <c r="K21" s="240"/>
      <c r="L21" s="241"/>
    </row>
    <row r="22" spans="1:13" ht="21" customHeight="1" x14ac:dyDescent="0.2">
      <c r="B22" s="239"/>
      <c r="C22" s="240"/>
      <c r="D22" s="240"/>
      <c r="E22" s="240"/>
      <c r="F22" s="240"/>
      <c r="G22" s="240"/>
      <c r="H22" s="240"/>
      <c r="I22" s="240"/>
      <c r="J22" s="240"/>
      <c r="K22" s="240"/>
      <c r="L22" s="241"/>
    </row>
    <row r="23" spans="1:13" ht="21" customHeight="1" x14ac:dyDescent="0.2">
      <c r="B23" s="239"/>
      <c r="C23" s="240"/>
      <c r="D23" s="240"/>
      <c r="E23" s="240"/>
      <c r="F23" s="240"/>
      <c r="G23" s="240"/>
      <c r="H23" s="240"/>
      <c r="I23" s="240"/>
      <c r="J23" s="240"/>
      <c r="K23" s="240"/>
      <c r="L23" s="241"/>
    </row>
    <row r="24" spans="1:13" ht="12" customHeight="1" x14ac:dyDescent="0.2">
      <c r="B24" s="239"/>
      <c r="C24" s="240"/>
      <c r="D24" s="240"/>
      <c r="E24" s="240"/>
      <c r="F24" s="240"/>
      <c r="G24" s="240"/>
      <c r="H24" s="240"/>
      <c r="I24" s="240"/>
      <c r="J24" s="240"/>
      <c r="K24" s="240"/>
      <c r="L24" s="241"/>
    </row>
    <row r="25" spans="1:13" ht="49.5" customHeight="1" x14ac:dyDescent="0.2">
      <c r="B25" s="242"/>
      <c r="C25" s="243"/>
      <c r="D25" s="243"/>
      <c r="E25" s="243"/>
      <c r="F25" s="243"/>
      <c r="G25" s="243"/>
      <c r="H25" s="243"/>
      <c r="I25" s="243"/>
      <c r="J25" s="243"/>
      <c r="K25" s="243"/>
      <c r="L25" s="244"/>
    </row>
    <row r="26" spans="1:13" ht="21" customHeight="1" x14ac:dyDescent="0.25">
      <c r="B26" s="220" t="s">
        <v>668</v>
      </c>
      <c r="C26" s="113"/>
      <c r="D26" s="113"/>
      <c r="E26" s="113"/>
      <c r="F26" s="113"/>
      <c r="G26" s="113"/>
      <c r="H26" s="113"/>
      <c r="I26" s="113"/>
      <c r="J26" s="113"/>
      <c r="K26" s="113"/>
      <c r="L26" s="113"/>
    </row>
    <row r="27" spans="1:13" ht="9.75" customHeight="1" x14ac:dyDescent="0.2"/>
    <row r="28" spans="1:13" ht="49.5" customHeight="1" x14ac:dyDescent="0.2">
      <c r="A28" s="15"/>
      <c r="B28" s="235" t="s">
        <v>669</v>
      </c>
      <c r="C28" s="222"/>
      <c r="D28" s="222"/>
      <c r="E28" s="223"/>
      <c r="F28" s="245" t="s">
        <v>670</v>
      </c>
      <c r="G28" s="246"/>
      <c r="H28" s="246"/>
      <c r="I28" s="246"/>
      <c r="J28" s="246"/>
      <c r="K28" s="246"/>
      <c r="L28" s="247"/>
    </row>
    <row r="29" spans="1:13" ht="42" customHeight="1" x14ac:dyDescent="0.25">
      <c r="A29" s="15"/>
      <c r="B29" s="224"/>
      <c r="C29" s="107"/>
      <c r="D29" s="107"/>
      <c r="E29" s="225"/>
      <c r="F29" s="248"/>
      <c r="G29" s="249"/>
      <c r="H29" s="249"/>
      <c r="I29" s="249"/>
      <c r="J29" s="249"/>
      <c r="K29" s="249"/>
      <c r="L29" s="250"/>
      <c r="M29" s="36"/>
    </row>
    <row r="30" spans="1:13" ht="59.45" customHeight="1" x14ac:dyDescent="0.3">
      <c r="A30" s="15"/>
      <c r="B30" s="226"/>
      <c r="C30" s="227"/>
      <c r="D30" s="227"/>
      <c r="E30" s="228"/>
      <c r="F30" s="251"/>
      <c r="G30" s="252"/>
      <c r="H30" s="252"/>
      <c r="I30" s="252"/>
      <c r="J30" s="252"/>
      <c r="K30" s="252"/>
      <c r="L30" s="253"/>
      <c r="M30" s="35"/>
    </row>
    <row r="31" spans="1:13" ht="21" customHeight="1" x14ac:dyDescent="0.2">
      <c r="B31" s="221" t="s">
        <v>671</v>
      </c>
      <c r="C31" s="222"/>
      <c r="D31" s="222"/>
      <c r="E31" s="223"/>
      <c r="F31" s="245" t="s">
        <v>672</v>
      </c>
      <c r="G31" s="246"/>
      <c r="H31" s="246"/>
      <c r="I31" s="246"/>
      <c r="J31" s="246"/>
      <c r="K31" s="246"/>
      <c r="L31" s="247"/>
    </row>
    <row r="32" spans="1:13" ht="21" customHeight="1" x14ac:dyDescent="0.2">
      <c r="B32" s="224"/>
      <c r="C32" s="107"/>
      <c r="D32" s="107"/>
      <c r="E32" s="225"/>
      <c r="F32" s="248"/>
      <c r="G32" s="249"/>
      <c r="H32" s="249"/>
      <c r="I32" s="249"/>
      <c r="J32" s="249"/>
      <c r="K32" s="249"/>
      <c r="L32" s="250"/>
    </row>
    <row r="33" spans="2:12" ht="35.25" customHeight="1" x14ac:dyDescent="0.2">
      <c r="B33" s="224"/>
      <c r="C33" s="107"/>
      <c r="D33" s="107"/>
      <c r="E33" s="225"/>
      <c r="F33" s="248"/>
      <c r="G33" s="249"/>
      <c r="H33" s="249"/>
      <c r="I33" s="249"/>
      <c r="J33" s="249"/>
      <c r="K33" s="249"/>
      <c r="L33" s="250"/>
    </row>
    <row r="34" spans="2:12" ht="174.75" customHeight="1" x14ac:dyDescent="0.2">
      <c r="B34" s="226"/>
      <c r="C34" s="227"/>
      <c r="D34" s="227"/>
      <c r="E34" s="228"/>
      <c r="F34" s="251"/>
      <c r="G34" s="252"/>
      <c r="H34" s="252"/>
      <c r="I34" s="252"/>
      <c r="J34" s="252"/>
      <c r="K34" s="252"/>
      <c r="L34" s="253"/>
    </row>
    <row r="35" spans="2:12" ht="15.6" customHeight="1" x14ac:dyDescent="0.2"/>
    <row r="36" spans="2:12" ht="15.6" customHeight="1" x14ac:dyDescent="0.2"/>
    <row r="37" spans="2:12" ht="15.6" customHeight="1" x14ac:dyDescent="0.2"/>
    <row r="38" spans="2:12" ht="15.6" customHeight="1" x14ac:dyDescent="0.2"/>
    <row r="39" spans="2:12" ht="15.6" customHeight="1" x14ac:dyDescent="0.2"/>
    <row r="40" spans="2:12" ht="15.6" customHeight="1" x14ac:dyDescent="0.2"/>
    <row r="41" spans="2:12" ht="15.6" customHeight="1" x14ac:dyDescent="0.2"/>
    <row r="42" spans="2:12" ht="15.6" customHeight="1" x14ac:dyDescent="0.2"/>
    <row r="43" spans="2:12" ht="15.6" customHeight="1" x14ac:dyDescent="0.2"/>
    <row r="44" spans="2:12" ht="15.6" customHeight="1" x14ac:dyDescent="0.2"/>
    <row r="45" spans="2:12" ht="15.6" customHeight="1" x14ac:dyDescent="0.2"/>
  </sheetData>
  <sheetProtection sheet="1" objects="1" scenarios="1" formatColumns="0" formatRows="0"/>
  <mergeCells count="10">
    <mergeCell ref="B26:L26"/>
    <mergeCell ref="B31:E34"/>
    <mergeCell ref="B3:L4"/>
    <mergeCell ref="B17:L18"/>
    <mergeCell ref="B2:L2"/>
    <mergeCell ref="B28:E30"/>
    <mergeCell ref="B5:L15"/>
    <mergeCell ref="B19:L25"/>
    <mergeCell ref="F28:L30"/>
    <mergeCell ref="F31:L34"/>
  </mergeCells>
  <pageMargins left="0.25" right="0.25" top="0.75" bottom="0.75" header="0.3" footer="0.3"/>
  <pageSetup paperSize="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rojectTypeSubType2 xmlns="b8caa731-411c-4ce8-a2a6-5b517e250d33" xsi:nil="true"/>
    <Phase xmlns="b8caa731-411c-4ce8-a2a6-5b517e250d33">GEF - 7</Phase>
    <ProjectTitle xmlns="b8caa731-411c-4ce8-a2a6-5b517e250d33" xsi:nil="true"/>
    <ProjectTypeSubType1 xmlns="b8caa731-411c-4ce8-a2a6-5b517e250d33" xsi:nil="true"/>
    <DocClassification xmlns="b8caa731-411c-4ce8-a2a6-5b517e250d33">Public</DocClassification>
    <ProjectType xmlns="b8caa731-411c-4ce8-a2a6-5b517e250d33" xsi:nil="true"/>
    <GEFCountry xmlns="ceb00776-aa5c-4fc8-b6fe-5f035152e4b6">Peru</GEFCountry>
    <Classification xmlns="ceb00776-aa5c-4fc8-b6fe-5f035152e4b6">Public</Classification>
    <Country1 xmlns="ceb00776-aa5c-4fc8-b6fe-5f035152e4b6" xsi:nil="true"/>
    <DocPrefix xmlns="ceb00776-aa5c-4fc8-b6fe-5f035152e4b6">Project Implementation Report (PIR)</DocPrefix>
    <GEFID xmlns="ceb00776-aa5c-4fc8-b6fe-5f035152e4b6">10541</GEFID>
    <ProjectType xmlns="ceb00776-aa5c-4fc8-b6fe-5f035152e4b6">FSP</ProjectType>
    <DocCategory xmlns="b8caa731-411c-4ce8-a2a6-5b517e250d33" xsi:nil="true"/>
    <GEFProjectID xmlns="ceb00776-aa5c-4fc8-b6fe-5f035152e4b6">1eb382c9-7067-ea11-a811-000d3a337c9e</GEFProjectID>
    <DocActive xmlns="ceb00776-aa5c-4fc8-b6fe-5f035152e4b6">Active</DocActive>
    <DocCategory xmlns="ceb00776-aa5c-4fc8-b6fe-5f035152e4b6">M and E Document</DocCategory>
    <FocalArea xmlns="b8caa731-411c-4ce8-a2a6-5b517e250d33" xsi:nil="true"/>
    <FocalArea xmlns="ceb00776-aa5c-4fc8-b6fe-5f035152e4b6">Multi Focal Area</FocalArea>
    <ProjectStatus xmlns="b8caa731-411c-4ce8-a2a6-5b517e250d33">Under Implementation</ProjectStatus>
    <DocType xmlns="ceb00776-aa5c-4fc8-b6fe-5f035152e4b6">PIR 1</DocType>
    <ProjectTitle xmlns="ceb00776-aa5c-4fc8-b6fe-5f035152e4b6">Sustainable management and restoration of the Dry Forest of the Northern Coast of Peru</ProjectTitle>
    <RecordStatus xmlns="b8caa731-411c-4ce8-a2a6-5b517e250d33">Active</RecordStatus>
    <TrustFundType xmlns="ceb00776-aa5c-4fc8-b6fe-5f035152e4b6">GET</TrustFundType>
    <TaxCatchAll xmlns="3e02667f-0271-471b-bd6e-11a2e16def1d" xsi:nil="true"/>
    <DocumentTitle xmlns="ceb00776-aa5c-4fc8-b6fe-5f035152e4b6">GEFID10541_2025PIR_FAO_Peru</DocumentTitle>
    <GEFID xmlns="b8caa731-411c-4ce8-a2a6-5b517e250d33" xsi:nil="true"/>
    <TrustFund xmlns="b8caa731-411c-4ce8-a2a6-5b517e250d33">GET</TrustFund>
    <lcf76f155ced4ddcb4097134ff3c332f xmlns="ff57b53f-0493-42a0-86f6-b9b1333ab06d">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GEF Documents Content Type" ma:contentTypeID="0x01010000FE34C145B86045B63DA32DFB8FDDBE00F30692405A985C4A8B0A6D5A715BB992" ma:contentTypeVersion="28" ma:contentTypeDescription="" ma:contentTypeScope="" ma:versionID="89539d5874db385a1bce5bdad7c4460f">
  <xsd:schema xmlns:xsd="http://www.w3.org/2001/XMLSchema" xmlns:xs="http://www.w3.org/2001/XMLSchema" xmlns:p="http://schemas.microsoft.com/office/2006/metadata/properties" xmlns:ns2="ceb00776-aa5c-4fc8-b6fe-5f035152e4b6" xmlns:ns3="c7ede9f9-c657-4e65-88e7-7be717847d9e" xmlns:ns4="3e02667f-0271-471b-bd6e-11a2e16def1d" xmlns:ns5="ff57b53f-0493-42a0-86f6-b9b1333ab06d" xmlns:ns6="b8caa731-411c-4ce8-a2a6-5b517e250d33" targetNamespace="http://schemas.microsoft.com/office/2006/metadata/properties" ma:root="true" ma:fieldsID="4695750258b5d078ac10f26d822d74c8" ns2:_="" ns3:_="" ns4:_="" ns5:_="" ns6:_="">
    <xsd:import namespace="ceb00776-aa5c-4fc8-b6fe-5f035152e4b6"/>
    <xsd:import namespace="c7ede9f9-c657-4e65-88e7-7be717847d9e"/>
    <xsd:import namespace="3e02667f-0271-471b-bd6e-11a2e16def1d"/>
    <xsd:import namespace="ff57b53f-0493-42a0-86f6-b9b1333ab06d"/>
    <xsd:import namespace="b8caa731-411c-4ce8-a2a6-5b517e250d33"/>
    <xsd:element name="properties">
      <xsd:complexType>
        <xsd:sequence>
          <xsd:element name="documentManagement">
            <xsd:complexType>
              <xsd:all>
                <xsd:element ref="ns2:Classification" minOccurs="0"/>
                <xsd:element ref="ns2:Country1" minOccurs="0"/>
                <xsd:element ref="ns2:DocActive" minOccurs="0"/>
                <xsd:element ref="ns2:DocCategory" minOccurs="0"/>
                <xsd:element ref="ns2:DocPrefix" minOccurs="0"/>
                <xsd:element ref="ns2:DocType" minOccurs="0"/>
                <xsd:element ref="ns2:DocumentTitle" minOccurs="0"/>
                <xsd:element ref="ns2:FocalArea" minOccurs="0"/>
                <xsd:element ref="ns2:GEFID" minOccurs="0"/>
                <xsd:element ref="ns2:ProjectTitle" minOccurs="0"/>
                <xsd:element ref="ns2:ProjectType" minOccurs="0"/>
                <xsd:element ref="ns2:TrustFundType" minOccurs="0"/>
                <xsd:element ref="ns3:MediaServiceMetadata" minOccurs="0"/>
                <xsd:element ref="ns3:MediaServiceFastMetadata" minOccurs="0"/>
                <xsd:element ref="ns4:TaxCatchAll" minOccurs="0"/>
                <xsd:element ref="ns2:GEFCountry" minOccurs="0"/>
                <xsd:element ref="ns2:GEFProjectID" minOccurs="0"/>
                <xsd:element ref="ns5:MediaServiceAutoTags" minOccurs="0"/>
                <xsd:element ref="ns5:MediaServiceOCR" minOccurs="0"/>
                <xsd:element ref="ns6:SharedWithUsers" minOccurs="0"/>
                <xsd:element ref="ns6:SharedWithDetails" minOccurs="0"/>
                <xsd:element ref="ns5:MediaServiceDateTaken" minOccurs="0"/>
                <xsd:element ref="ns5:MediaServiceGenerationTime" minOccurs="0"/>
                <xsd:element ref="ns5:MediaServiceEventHashCode" minOccurs="0"/>
                <xsd:element ref="ns5:MediaServiceAutoKeyPoints" minOccurs="0"/>
                <xsd:element ref="ns5:MediaServiceKeyPoints" minOccurs="0"/>
                <xsd:element ref="ns5:MediaServiceLocation" minOccurs="0"/>
                <xsd:element ref="ns5:lcf76f155ced4ddcb4097134ff3c332f" minOccurs="0"/>
                <xsd:element ref="ns5:MediaLengthInSeconds" minOccurs="0"/>
                <xsd:element ref="ns5:MediaServiceObjectDetectorVersions" minOccurs="0"/>
                <xsd:element ref="ns5:MediaServiceSearchProperties" minOccurs="0"/>
                <xsd:element ref="ns6:ProjectTypeSubType1" minOccurs="0"/>
                <xsd:element ref="ns6:ProjectTypeSubType2" minOccurs="0"/>
                <xsd:element ref="ns6:DocCategory" minOccurs="0"/>
                <xsd:element ref="ns6:DocClassification" minOccurs="0"/>
                <xsd:element ref="ns6:FocalArea" minOccurs="0"/>
                <xsd:element ref="ns6:GEFID" minOccurs="0"/>
                <xsd:element ref="ns6:Phase" minOccurs="0"/>
                <xsd:element ref="ns6:ProjectStatus" minOccurs="0"/>
                <xsd:element ref="ns6:ProjectTitle" minOccurs="0"/>
                <xsd:element ref="ns6:ProjectType" minOccurs="0"/>
                <xsd:element ref="ns6:RecordStatus" minOccurs="0"/>
                <xsd:element ref="ns6:TrustFu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b00776-aa5c-4fc8-b6fe-5f035152e4b6" elementFormDefault="qualified">
    <xsd:import namespace="http://schemas.microsoft.com/office/2006/documentManagement/types"/>
    <xsd:import namespace="http://schemas.microsoft.com/office/infopath/2007/PartnerControls"/>
    <xsd:element name="Classification" ma:index="8" nillable="true" ma:displayName="Classification" ma:internalName="Classification">
      <xsd:simpleType>
        <xsd:restriction base="dms:Text">
          <xsd:maxLength value="255"/>
        </xsd:restriction>
      </xsd:simpleType>
    </xsd:element>
    <xsd:element name="Country1" ma:index="9" nillable="true" ma:displayName="Country" ma:internalName="Country1">
      <xsd:simpleType>
        <xsd:restriction base="dms:Text">
          <xsd:maxLength value="255"/>
        </xsd:restriction>
      </xsd:simpleType>
    </xsd:element>
    <xsd:element name="DocActive" ma:index="10" nillable="true" ma:displayName="DocActive" ma:default="Active" ma:format="Dropdown" ma:internalName="DocActive" ma:readOnly="false">
      <xsd:simpleType>
        <xsd:restriction base="dms:Choice">
          <xsd:enumeration value="Active"/>
          <xsd:enumeration value="InActive"/>
        </xsd:restriction>
      </xsd:simpleType>
    </xsd:element>
    <xsd:element name="DocCategory" ma:index="11" nillable="true" ma:displayName="DocCategory" ma:internalName="DocCategory">
      <xsd:simpleType>
        <xsd:restriction base="dms:Text">
          <xsd:maxLength value="255"/>
        </xsd:restriction>
      </xsd:simpleType>
    </xsd:element>
    <xsd:element name="DocPrefix" ma:index="12" nillable="true" ma:displayName="DocPrefix" ma:internalName="DocPrefix">
      <xsd:simpleType>
        <xsd:restriction base="dms:Text">
          <xsd:maxLength value="255"/>
        </xsd:restriction>
      </xsd:simpleType>
    </xsd:element>
    <xsd:element name="DocType" ma:index="13" nillable="true" ma:displayName="DocType" ma:internalName="DocType">
      <xsd:simpleType>
        <xsd:restriction base="dms:Text">
          <xsd:maxLength value="255"/>
        </xsd:restriction>
      </xsd:simpleType>
    </xsd:element>
    <xsd:element name="DocumentTitle" ma:index="14" nillable="true" ma:displayName="DocumentTitle" ma:internalName="DocumentTitle">
      <xsd:simpleType>
        <xsd:restriction base="dms:Text">
          <xsd:maxLength value="255"/>
        </xsd:restriction>
      </xsd:simpleType>
    </xsd:element>
    <xsd:element name="FocalArea" ma:index="15" nillable="true" ma:displayName="FocalArea" ma:internalName="FocalArea">
      <xsd:simpleType>
        <xsd:restriction base="dms:Text">
          <xsd:maxLength value="255"/>
        </xsd:restriction>
      </xsd:simpleType>
    </xsd:element>
    <xsd:element name="GEFID" ma:index="16" nillable="true" ma:displayName="GEFID" ma:internalName="GEFID">
      <xsd:simpleType>
        <xsd:restriction base="dms:Text">
          <xsd:maxLength value="255"/>
        </xsd:restriction>
      </xsd:simpleType>
    </xsd:element>
    <xsd:element name="ProjectTitle" ma:index="17" nillable="true" ma:displayName="ProjectTitle" ma:internalName="ProjectTitle" ma:readOnly="false">
      <xsd:simpleType>
        <xsd:restriction base="dms:Note">
          <xsd:maxLength value="255"/>
        </xsd:restriction>
      </xsd:simpleType>
    </xsd:element>
    <xsd:element name="ProjectType" ma:index="18" nillable="true" ma:displayName="ProjectType" ma:internalName="ProjectType">
      <xsd:simpleType>
        <xsd:restriction base="dms:Text">
          <xsd:maxLength value="255"/>
        </xsd:restriction>
      </xsd:simpleType>
    </xsd:element>
    <xsd:element name="TrustFundType" ma:index="19" nillable="true" ma:displayName="TrustFundType" ma:internalName="TrustFundType">
      <xsd:simpleType>
        <xsd:restriction base="dms:Text">
          <xsd:maxLength value="255"/>
        </xsd:restriction>
      </xsd:simpleType>
    </xsd:element>
    <xsd:element name="GEFCountry" ma:index="23" nillable="true" ma:displayName="GEFCountry" ma:internalName="GEFCountry">
      <xsd:simpleType>
        <xsd:restriction base="dms:Text">
          <xsd:maxLength value="255"/>
        </xsd:restriction>
      </xsd:simpleType>
    </xsd:element>
    <xsd:element name="GEFProjectID" ma:index="24" nillable="true" ma:displayName="GEFProjectID" ma:internalName="GEFProjectI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7ede9f9-c657-4e65-88e7-7be717847d9e"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3a0844f6-a59b-4fa4-b58a-6bc4e72871bd}" ma:internalName="TaxCatchAll" ma:showField="CatchAllData" ma:web="ceb00776-aa5c-4fc8-b6fe-5f035152e4b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f57b53f-0493-42a0-86f6-b9b1333ab06d" elementFormDefault="qualified">
    <xsd:import namespace="http://schemas.microsoft.com/office/2006/documentManagement/types"/>
    <xsd:import namespace="http://schemas.microsoft.com/office/infopath/2007/PartnerControls"/>
    <xsd:element name="MediaServiceAutoTags" ma:index="25" nillable="true" ma:displayName="MediaServiceAutoTags" ma:internalName="MediaServiceAutoTags" ma:readOnly="true">
      <xsd:simpleType>
        <xsd:restriction base="dms:Text"/>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DateTaken" ma:index="29" nillable="true" ma:displayName="MediaServiceDateTaken" ma:hidden="true" ma:internalName="MediaServiceDateTaken" ma:readOnly="true">
      <xsd:simpleType>
        <xsd:restriction base="dms:Text"/>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MediaServiceLocation" ma:index="34" nillable="true" ma:displayName="Location" ma:internalName="MediaServiceLocation" ma:readOnly="true">
      <xsd:simpleType>
        <xsd:restriction base="dms:Text"/>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2a6c10d7-b926-4fc0-945e-3cbf5049f6bd" ma:termSetId="09814cd3-568e-fe90-9814-8d621ff8fb84" ma:anchorId="fba54fb3-c3e1-fe81-a776-ca4b69148c4d" ma:open="true" ma:isKeyword="false">
      <xsd:complexType>
        <xsd:sequence>
          <xsd:element ref="pc:Terms" minOccurs="0" maxOccurs="1"/>
        </xsd:sequence>
      </xsd:complexType>
    </xsd:element>
    <xsd:element name="MediaLengthInSeconds" ma:index="37" nillable="true" ma:displayName="MediaLengthInSeconds" ma:hidden="true" ma:internalName="MediaLengthInSeconds" ma:readOnly="true">
      <xsd:simpleType>
        <xsd:restriction base="dms:Unknown"/>
      </xsd:simpleType>
    </xsd:element>
    <xsd:element name="MediaServiceObjectDetectorVersions" ma:index="3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8caa731-411c-4ce8-a2a6-5b517e250d33" elementFormDefault="qualified">
    <xsd:import namespace="http://schemas.microsoft.com/office/2006/documentManagement/types"/>
    <xsd:import namespace="http://schemas.microsoft.com/office/infopath/2007/PartnerControls"/>
    <xsd:element name="SharedWithUsers" ma:index="2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8" nillable="true" ma:displayName="Shared With Details" ma:internalName="SharedWithDetails" ma:readOnly="true">
      <xsd:simpleType>
        <xsd:restriction base="dms:Note">
          <xsd:maxLength value="255"/>
        </xsd:restriction>
      </xsd:simpleType>
    </xsd:element>
    <xsd:element name="ProjectTypeSubType1" ma:index="40" nillable="true" ma:displayName="ProjectTypeSubType1" ma:internalName="ProjectTypeSubType1">
      <xsd:simpleType>
        <xsd:restriction base="dms:Text">
          <xsd:maxLength value="255"/>
        </xsd:restriction>
      </xsd:simpleType>
    </xsd:element>
    <xsd:element name="ProjectTypeSubType2" ma:index="41" nillable="true" ma:displayName="ProjectTypeSubType2" ma:internalName="ProjectTypeSubType2">
      <xsd:simpleType>
        <xsd:restriction base="dms:Text">
          <xsd:maxLength value="255"/>
        </xsd:restriction>
      </xsd:simpleType>
    </xsd:element>
    <xsd:element name="DocCategory" ma:index="42" nillable="true" ma:displayName="DocCategory" ma:default="" ma:internalName="DocCategory0">
      <xsd:simpleType>
        <xsd:restriction base="dms:Text">
          <xsd:maxLength value="255"/>
        </xsd:restriction>
      </xsd:simpleType>
    </xsd:element>
    <xsd:element name="DocClassification" ma:index="43" nillable="true" ma:displayName="DocClassification" ma:default="" ma:internalName="DocClassification">
      <xsd:simpleType>
        <xsd:restriction base="dms:Text">
          <xsd:maxLength value="255"/>
        </xsd:restriction>
      </xsd:simpleType>
    </xsd:element>
    <xsd:element name="FocalArea" ma:index="44" nillable="true" ma:displayName="FocalArea" ma:default="" ma:internalName="FocalArea0">
      <xsd:simpleType>
        <xsd:restriction base="dms:Text">
          <xsd:maxLength value="255"/>
        </xsd:restriction>
      </xsd:simpleType>
    </xsd:element>
    <xsd:element name="GEFID" ma:index="45" nillable="true" ma:displayName="GEFID" ma:default="" ma:internalName="GEFID0">
      <xsd:simpleType>
        <xsd:restriction base="dms:Text">
          <xsd:maxLength value="255"/>
        </xsd:restriction>
      </xsd:simpleType>
    </xsd:element>
    <xsd:element name="Phase" ma:index="46" nillable="true" ma:displayName="Phase" ma:default="" ma:indexed="true" ma:internalName="Phase">
      <xsd:simpleType>
        <xsd:restriction base="dms:Text">
          <xsd:maxLength value="255"/>
        </xsd:restriction>
      </xsd:simpleType>
    </xsd:element>
    <xsd:element name="ProjectStatus" ma:index="47" nillable="true" ma:displayName="ProjectStatus" ma:default="" ma:internalName="ProjectStatus">
      <xsd:simpleType>
        <xsd:restriction base="dms:Text">
          <xsd:maxLength value="255"/>
        </xsd:restriction>
      </xsd:simpleType>
    </xsd:element>
    <xsd:element name="ProjectTitle" ma:index="48" nillable="true" ma:displayName="ProjectTitle" ma:default="" ma:internalName="ProjectTitle0">
      <xsd:simpleType>
        <xsd:restriction base="dms:Text">
          <xsd:maxLength value="255"/>
        </xsd:restriction>
      </xsd:simpleType>
    </xsd:element>
    <xsd:element name="ProjectType" ma:index="49" nillable="true" ma:displayName="ProjectType" ma:default="" ma:internalName="ProjectType0">
      <xsd:simpleType>
        <xsd:restriction base="dms:Text">
          <xsd:maxLength value="255"/>
        </xsd:restriction>
      </xsd:simpleType>
    </xsd:element>
    <xsd:element name="RecordStatus" ma:index="50" nillable="true" ma:displayName="RecordStatus" ma:default="Active" ma:format="Dropdown" ma:internalName="RecordStatus">
      <xsd:simpleType>
        <xsd:restriction base="dms:Choice">
          <xsd:enumeration value="Active"/>
          <xsd:enumeration value="InActive"/>
        </xsd:restriction>
      </xsd:simpleType>
    </xsd:element>
    <xsd:element name="TrustFund" ma:index="51" nillable="true" ma:displayName="TrustFund" ma:default="" ma:internalName="TrustFund">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EA488E-CB56-4BD6-BAF4-9C826BFA683E}">
  <ds:schemaRefs>
    <ds:schemaRef ds:uri="http://purl.org/dc/elements/1.1/"/>
    <ds:schemaRef ds:uri="http://www.w3.org/XML/1998/namespace"/>
    <ds:schemaRef ds:uri="http://schemas.microsoft.com/office/2006/metadata/properties"/>
    <ds:schemaRef ds:uri="http://purl.org/dc/dcmitype/"/>
    <ds:schemaRef ds:uri="http://schemas.openxmlformats.org/package/2006/metadata/core-properties"/>
    <ds:schemaRef ds:uri="52313005-1620-4beb-afbc-af35b691e94c"/>
    <ds:schemaRef ds:uri="http://schemas.microsoft.com/office/2006/documentManagement/types"/>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BDF9C4BD-271C-46B6-B9EA-E4FDFE6EE0DD}"/>
</file>

<file path=customXml/itemProps3.xml><?xml version="1.0" encoding="utf-8"?>
<ds:datastoreItem xmlns:ds="http://schemas.openxmlformats.org/officeDocument/2006/customXml" ds:itemID="{446B5326-0F03-4C18-9B37-B97C2916897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25</vt:i4>
      </vt:variant>
    </vt:vector>
  </HeadingPairs>
  <TitlesOfParts>
    <vt:vector size="45" baseType="lpstr">
      <vt:lpstr>Table of Contents</vt:lpstr>
      <vt:lpstr>1. Basic project data</vt:lpstr>
      <vt:lpstr>_Calc</vt:lpstr>
      <vt:lpstr>Countries</vt:lpstr>
      <vt:lpstr>TypeofTrustFund</vt:lpstr>
      <vt:lpstr>FocalArea</vt:lpstr>
      <vt:lpstr>2. Progress towards outcomes</vt:lpstr>
      <vt:lpstr>3. Implementation Progress</vt:lpstr>
      <vt:lpstr>4. Summary_Progress &amp; Challenge</vt:lpstr>
      <vt:lpstr>5. ESS Risk</vt:lpstr>
      <vt:lpstr>6. Risks to the Project</vt:lpstr>
      <vt:lpstr>7. Follow-up on Mid-term review</vt:lpstr>
      <vt:lpstr>8. Minor project amendments</vt:lpstr>
      <vt:lpstr>9. Stakeholders' Engagement</vt:lpstr>
      <vt:lpstr>10. Gender Mainstreaming</vt:lpstr>
      <vt:lpstr>11. Knowledge Management</vt:lpstr>
      <vt:lpstr>12. Indigenous &amp; Local Involve.</vt:lpstr>
      <vt:lpstr>13. Co-Financing Table</vt:lpstr>
      <vt:lpstr>14. GEO Location</vt:lpstr>
      <vt:lpstr>Annex</vt:lpstr>
      <vt:lpstr>Countries</vt:lpstr>
      <vt:lpstr>DevScore</vt:lpstr>
      <vt:lpstr>ImpCells</vt:lpstr>
      <vt:lpstr>ImpRatings</vt:lpstr>
      <vt:lpstr>ImpScore</vt:lpstr>
      <vt:lpstr>NumRating</vt:lpstr>
      <vt:lpstr>'1. Basic project data'!Print_Area</vt:lpstr>
      <vt:lpstr>'10. Gender Mainstreaming'!Print_Area</vt:lpstr>
      <vt:lpstr>'11. Knowledge Management'!Print_Area</vt:lpstr>
      <vt:lpstr>'12. Indigenous &amp; Local Involve.'!Print_Area</vt:lpstr>
      <vt:lpstr>'13. Co-Financing Table'!Print_Area</vt:lpstr>
      <vt:lpstr>'14. GEO Location'!Print_Area</vt:lpstr>
      <vt:lpstr>'2. Progress towards outcomes'!Print_Area</vt:lpstr>
      <vt:lpstr>'3. Implementation Progress'!Print_Area</vt:lpstr>
      <vt:lpstr>'4. Summary_Progress &amp; Challenge'!Print_Area</vt:lpstr>
      <vt:lpstr>'5. ESS Risk'!Print_Area</vt:lpstr>
      <vt:lpstr>'6. Risks to the Project'!Print_Area</vt:lpstr>
      <vt:lpstr>'7. Follow-up on Mid-term review'!Print_Area</vt:lpstr>
      <vt:lpstr>'8. Minor project amendments'!Print_Area</vt:lpstr>
      <vt:lpstr>'9. Stakeholders'' Engagement'!Print_Area</vt:lpstr>
      <vt:lpstr>Annex!Print_Area</vt:lpstr>
      <vt:lpstr>'Table of Contents'!Print_Area</vt:lpstr>
      <vt:lpstr>TxtRating</vt:lpstr>
      <vt:lpstr>Weights</vt:lpstr>
      <vt:lpstr>Weights2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Wulseh, Chancelyne (OCBD)</dc:creator>
  <cp:keywords/>
  <dc:description/>
  <cp:lastModifiedBy>Wulseh, Chancelyne (OCBD)</cp:lastModifiedBy>
  <cp:revision/>
  <dcterms:created xsi:type="dcterms:W3CDTF">2025-03-28T08:41:42Z</dcterms:created>
  <dcterms:modified xsi:type="dcterms:W3CDTF">2025-09-10T13:43:46Z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0x01010000FE34C145B86045B63DA32DFB8FDDBE00F30692405A985C4A8B0A6D5A715BB992</vt:lpwstr>
  </property>
  <property fmtid="{D5CDD505-2E9C-101B-9397-08002B2CF9AE}" pid="3" name="MediaServiceImageTags">
    <vt:lpwstr/>
  </property>
  <property fmtid="{D5CDD505-2E9C-101B-9397-08002B2CF9AE}" pid="4" name="Order">
    <vt:r8>9434100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ies>
</file>