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my.sharepoint.com/personal/chancelyne_wulseh_fao_org/Documents/Documents/Junior Consultant _OCB-GEF/PIRs/PIR 2025/Finalized PIR 2025/"/>
    </mc:Choice>
  </mc:AlternateContent>
  <xr:revisionPtr revIDLastSave="252" documentId="8_{DA2FEF4A-9408-4AD9-B871-A010D61BD81B}" xr6:coauthVersionLast="47" xr6:coauthVersionMax="47" xr10:uidLastSave="{0A7C4602-1E8B-403C-BEC8-62CB798C547C}"/>
  <bookViews>
    <workbookView xWindow="28680" yWindow="-120" windowWidth="29040" windowHeight="15720" tabRatio="934" activeTab="1" xr2:uid="{00000000-000D-0000-FFFF-FFFF00000000}"/>
  </bookViews>
  <sheets>
    <sheet name="Table of Contents" sheetId="1" r:id="rId1"/>
    <sheet name="1. Basic project data" sheetId="2" r:id="rId2"/>
    <sheet name="_Calc" sheetId="3" state="hidden" r:id="rId3"/>
    <sheet name="Countries" sheetId="4" state="hidden" r:id="rId4"/>
    <sheet name="TypeofTrustFund" sheetId="5" state="hidden" r:id="rId5"/>
    <sheet name="FocalArea" sheetId="6" state="hidden"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Annex" sheetId="22" r:id="rId20"/>
  </sheets>
  <definedNames>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Progress'!$D$120:$M$122</definedName>
    <definedName name="ImpRatings">'3. Implementation Progress'!$D$120:$M$122</definedName>
    <definedName name="ImpScore" localSheetId="6">#REF!</definedName>
    <definedName name="ImpScore">_Calc!$D$21</definedName>
    <definedName name="NumRating" localSheetId="6">#REF!</definedName>
    <definedName name="NumRating">_Calc!$B$2:$B$9</definedName>
    <definedName name="_xlnm.Print_Area" localSheetId="1">'1. Basic project data'!$A$1:$J$108</definedName>
    <definedName name="_xlnm.Print_Area" localSheetId="14">'10. Gender Mainstreaming'!$A$1:$K$27</definedName>
    <definedName name="_xlnm.Print_Area" localSheetId="15">'11. Knowledge Management'!$A$1:$K$62</definedName>
    <definedName name="_xlnm.Print_Area" localSheetId="16">'12. Indigenous &amp; Local Involve.'!$A$1:$K$54</definedName>
    <definedName name="_xlnm.Print_Area" localSheetId="17">'13. Co-Financing Table'!$A$1:$P$49</definedName>
    <definedName name="_xlnm.Print_Area" localSheetId="18">'14. GEO Location'!$A$1:$P$93</definedName>
    <definedName name="_xlnm.Print_Area" localSheetId="6">'2. Progress towards outcomes'!$B$1:$J$45</definedName>
    <definedName name="_xlnm.Print_Area" localSheetId="7">'3. Implementation Progress'!$A$1:$M$166</definedName>
    <definedName name="_xlnm.Print_Area" localSheetId="8">'4. Summary_Progress &amp; Challenge'!$A$1:$L$47</definedName>
    <definedName name="_xlnm.Print_Area" localSheetId="9">'5. ESS Risk'!$A$1:$K$86</definedName>
    <definedName name="_xlnm.Print_Area" localSheetId="10">'6. Risks to the Project'!$A$1:$P$60</definedName>
    <definedName name="_xlnm.Print_Area" localSheetId="11">'7. Follow-up on Mid-term review'!$A$1:$K$55</definedName>
    <definedName name="_xlnm.Print_Area" localSheetId="12">'8. Minor project amendments'!$A$1:$K$59</definedName>
    <definedName name="_xlnm.Print_Area" localSheetId="13">'9. Stakeholders'' Engagement'!$A$1:$K$35</definedName>
    <definedName name="_xlnm.Print_Area" localSheetId="19">Annex!$A$1:$A$32</definedName>
    <definedName name="_xlnm.Print_Area" localSheetId="0">'Table of Contents'!$A$1:$K$33</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7" l="1"/>
  <c r="D20" i="3" s="1" a="1"/>
  <c r="D20" i="3" s="1"/>
  <c r="E33" i="2" s="1"/>
  <c r="N40" i="18"/>
  <c r="E26" i="2" s="1"/>
  <c r="I18" i="7"/>
  <c r="D21" i="3" a="1"/>
  <c r="D21" i="3" s="1"/>
  <c r="E34" i="2" s="1"/>
  <c r="K40" i="18"/>
  <c r="E25" i="2" s="1"/>
  <c r="D25" i="7"/>
  <c r="B25" i="7"/>
  <c r="E35" i="2"/>
  <c r="B26" i="1"/>
  <c r="B25" i="1"/>
  <c r="B24" i="1"/>
  <c r="B23" i="1"/>
  <c r="B22" i="1"/>
  <c r="B21" i="1"/>
  <c r="B20" i="1"/>
  <c r="B19" i="1"/>
  <c r="B18" i="1"/>
  <c r="B17" i="1"/>
  <c r="B16" i="1"/>
  <c r="B15" i="1"/>
  <c r="B14" i="1"/>
  <c r="B13" i="1"/>
  <c r="B12" i="1"/>
  <c r="B11" i="1"/>
  <c r="B1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<sst xmlns="http://schemas.openxmlformats.org/spreadsheetml/2006/main" count="1256" uniqueCount="1013">
  <si>
    <t>FAO-GEF Project Implementation Report</t>
  </si>
  <si>
    <t>2025 – Revised Template</t>
  </si>
  <si>
    <t>Period covered: 1 July 2024 to 30 June 2025</t>
  </si>
  <si>
    <t xml:space="preserve">Table of Contents </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</si>
  <si>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</si>
  <si>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</si>
  <si>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</si>
  <si>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</si>
  <si>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</si>
  <si>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</si>
  <si>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</si>
  <si>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</si>
  <si>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Latin America and the Caribbean (RLC)</t>
  </si>
  <si>
    <t>Country(ies):</t>
  </si>
  <si>
    <t>Colombia</t>
  </si>
  <si>
    <t>Project Title:</t>
  </si>
  <si>
    <t>Contributing to the Integrated Management of Biodiversity of the Pacific Region of Colombia to Build Peace</t>
  </si>
  <si>
    <t xml:space="preserve">FAO Project Symbol: </t>
  </si>
  <si>
    <t>GCP /COL/061/GFF</t>
  </si>
  <si>
    <t>GEF ID:</t>
  </si>
  <si>
    <t>9441</t>
  </si>
  <si>
    <t>Type of Trust Fund(s):</t>
  </si>
  <si>
    <t>GFF</t>
  </si>
  <si>
    <t xml:space="preserve">GEF Focal Area(s): </t>
  </si>
  <si>
    <t>Land Degradation, Biodiversity and Sustainable Forest Management, MFA</t>
  </si>
  <si>
    <t xml:space="preserve">Project Executing Partners: </t>
  </si>
  <si>
    <t>Ministry of the Environment and Sustainable Development
National Natural Parks
SIRAP Pacific (Institute of Environmental Research of the Pacific – IIAP, Institute of Marine and Coastal Research José Benito Vives de Andreis - INVEMAR, Regional Autonomous Corporation – CARS)</t>
  </si>
  <si>
    <t>Initial project duration (years):</t>
  </si>
  <si>
    <t>Sixty (60) months / 5 years</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</si>
  <si>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</si>
  <si>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</si>
  <si>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</si>
  <si>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</si>
  <si>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</si>
  <si>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</si>
  <si>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</si>
  <si>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30/11/ 2025</t>
  </si>
  <si>
    <t>Actual Completion Date:</t>
  </si>
  <si>
    <t>n/a</t>
  </si>
  <si>
    <t>Expected Financial Closure Date:</t>
  </si>
  <si>
    <t xml:space="preserve">Funding </t>
  </si>
  <si>
    <t xml:space="preserve">GEF Grant Amount (USD): </t>
  </si>
  <si>
    <t>Total GEF grant delivery 
(as of June 30, 2025 (USD):</t>
  </si>
  <si>
    <t>Total Co-financing amount (USD)3:</t>
  </si>
  <si>
    <t>Total estimated co-financing materialized as of June 30, 2025:</t>
  </si>
  <si>
    <t xml:space="preserve">M &amp; E Milestones </t>
  </si>
  <si>
    <t xml:space="preserve">Date of Last Project Steering Committee (PSC) Meeting: </t>
  </si>
  <si>
    <t>28/03/2025</t>
  </si>
  <si>
    <t xml:space="preserve">Expected Mid-term Review date5: </t>
  </si>
  <si>
    <t xml:space="preserve">Actual Mid-term review date (if already completed): </t>
  </si>
  <si>
    <t xml:space="preserve">Expected Terminal Evaluation Date6: </t>
  </si>
  <si>
    <t>30/06/2025</t>
  </si>
  <si>
    <t xml:space="preserve">Overall ratings </t>
  </si>
  <si>
    <t xml:space="preserve">Overall rating of progress towards achieving objectives/outcomes (cumulative): </t>
  </si>
  <si>
    <t xml:space="preserve">Overall implementation progress rating: </t>
  </si>
  <si>
    <t xml:space="preserve">Overall risk rating: </t>
  </si>
  <si>
    <t>Status</t>
  </si>
  <si>
    <t>Implementation Status (1st PIR, 2nd PIR, etc. Final PIR):</t>
  </si>
  <si>
    <t>5th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</si>
  <si>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</si>
  <si>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</si>
  <si>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</si>
  <si>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</si>
  <si>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</si>
  <si>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</si>
  <si>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Óscar Antonio Alzate Arbeláez
Project Coordinator (FAOCO)</t>
  </si>
  <si>
    <t>oscar.alzatearbelaez@fao.org</t>
  </si>
  <si>
    <t>Budget Holder (BH)</t>
  </si>
  <si>
    <t>Zimmermann, Agustin
Representative FAO Colombia (FAOCO)</t>
  </si>
  <si>
    <t>agustin.zimmermann@fao.org</t>
  </si>
  <si>
    <t>GEF Operational Focal Point (GEF OFP)</t>
  </si>
  <si>
    <t>Daniela Durán</t>
  </si>
  <si>
    <t>DDuranG@minambiente.gov.co</t>
  </si>
  <si>
    <t>Lead Technical Officer (LTO)</t>
  </si>
  <si>
    <t>Marcos Rodríguez Fazzone
Lead Technical Officer (FLCOL)</t>
  </si>
  <si>
    <t>marcos.rodriguezfazzone@fao.org</t>
  </si>
  <si>
    <t>GEF Technical Officer (GTO)</t>
  </si>
  <si>
    <t>Lorenzo Arturo Campos Aguirre
FAO GEF Unit RLC</t>
  </si>
  <si>
    <t>lorenzo.camposaguirre@fao.org</t>
  </si>
  <si>
    <t>Key Project Management Unit Personnel</t>
  </si>
  <si>
    <t xml:space="preserve">Please indicate the composition of the PMU as per the Terms of Reference in the ProDoc. If any new position was established during the project implementation, please insert it accordingly. </t>
  </si>
  <si>
    <t>Position planned (as per ProDoc)</t>
  </si>
  <si>
    <t>Position filled (Yes/No)</t>
  </si>
  <si>
    <t xml:space="preserve">Start date, Name, Contact </t>
  </si>
  <si>
    <t>Comments</t>
  </si>
  <si>
    <t>National Project Director</t>
  </si>
  <si>
    <t>Yes</t>
  </si>
  <si>
    <t>Gloria Teresita Serna (Director of the Pacific Territorial Directorate of PNN)
Start date: 01/08/2024
Contact: gloria.serna@parquesnacionales.gov.co</t>
  </si>
  <si>
    <t>The position is co-financed by the National Government (MinAmbiente, PNN and SIRAP Pacific) and is not contracted by FAO</t>
  </si>
  <si>
    <t>Project Coordinator</t>
  </si>
  <si>
    <t>Óscar Antonio Alzate
Start date: 17/02/2021
Contact: oscar.alzatearbelaez@fao.org</t>
  </si>
  <si>
    <t>Supervisor of MUCB</t>
  </si>
  <si>
    <t>Jaime Vásquez Ruíz
Start date: 01/04/2021
Contact: jaime.vasquezruiz@fao.org</t>
  </si>
  <si>
    <t>Professional in Geographic Information Systems – GIS, Monitoring and Evaluation</t>
  </si>
  <si>
    <t>Yesid Orlando Medina
Start date: 03/04/2023
Contact: yesid.medinasolarte@fao.org</t>
  </si>
  <si>
    <t>Professional in Geographic Information Systems – GIS</t>
  </si>
  <si>
    <t>José Fernando Mejía
Start date: 16/07/2020
Contact: jose.mejiavalencia@fao.org</t>
  </si>
  <si>
    <t>Professional in Monitoring and Evaluation</t>
  </si>
  <si>
    <t>Administrative – Financial Professional</t>
  </si>
  <si>
    <t>Carlos Andrés Torres
Start date: 30/11/2019
Contact: carlos.torresospina@fao.org</t>
  </si>
  <si>
    <t>Administrative Professional FAO-UNIDO</t>
  </si>
  <si>
    <t>Beatriz Ciomara Henao
Start date: 01/02/2020
Contact: beatriz.henaobenitez@fao.org</t>
  </si>
  <si>
    <t>Yamileth Reyes
Start date: 30/06/2022
Contact: yamileth.reyestorres@fao.org</t>
  </si>
  <si>
    <t>Administrative Professional specialized in travel</t>
  </si>
  <si>
    <t>Professional in participation and ethnic and gender approach</t>
  </si>
  <si>
    <t>Danny Daniel Herrán
Start date: 01/01/2021</t>
  </si>
  <si>
    <t>Professional in instruments for ecosystem services planning and assessment</t>
  </si>
  <si>
    <t xml:space="preserve">Francisco Javier Narváez
Start date: 01/04/2021
Contact: francisco.narvaezortiz@fao.org
</t>
  </si>
  <si>
    <t>Ana María Vicente
Start date: 19/10/2021</t>
  </si>
  <si>
    <t>Professional in PAs and CCSs</t>
  </si>
  <si>
    <t>Sonia Carolina Torres
Start date: 01/07/2023
Contact: sonia.torresquijano@fao.org</t>
  </si>
  <si>
    <t>Professional in Communications</t>
  </si>
  <si>
    <t>Claudia Marcela Ayala
Start date: 01/04/2020
Contact: marcela.ayala@fao.org</t>
  </si>
  <si>
    <t>Professional in Sustainable Forest Management</t>
  </si>
  <si>
    <t>Lady Marlen Paz
Start date: 15/12/2022
Contact: lady.pazquijano@fao.org</t>
  </si>
  <si>
    <t>Professional in Sustainable Production and Soil Management Systems</t>
  </si>
  <si>
    <t>Alejandro Valencia
Start date: 01/09/2023
Contact: alejandro.valenciavera@fao.org</t>
  </si>
  <si>
    <t>MUCB Local Technicians (5)</t>
  </si>
  <si>
    <t>Samny Zujaila Pimienta
Start date: 15/07/2021
Contact: samny.pimientabrito@fao.org</t>
  </si>
  <si>
    <t>Katíos – Caoba MUCB Local Professional</t>
  </si>
  <si>
    <t>Sebastián Osorio
Start date: 01/03/2024</t>
  </si>
  <si>
    <t>Tatamá – Serranía de los Paraguas MUCB Local Professional (as of the date of the report, the position is vacant)</t>
  </si>
  <si>
    <t xml:space="preserve">Barbara Renteria
Start date: 01/09/2022
Contact: barbara.renteriaangulo@fao.org
</t>
  </si>
  <si>
    <t>Farallones – Calima MUCB Local Professional</t>
  </si>
  <si>
    <t>Eliana Paz
Start date: 01/09/2022
Contact: eliana.pazvelasquez@fao.org</t>
  </si>
  <si>
    <t>Munchique – Río Saija MUCB Local Professional</t>
  </si>
  <si>
    <t>Feder Virgilio Angulo
Start date: 01/11/2022
Contact: feder.anguloangulo@fao.org</t>
  </si>
  <si>
    <t>Cabo Manglares – Familia Awá MUCB Local Professional</t>
  </si>
  <si>
    <t>National Expert in Biodiversity Products</t>
  </si>
  <si>
    <t>Daniela Serrano
Start date: 15/07/2022</t>
  </si>
  <si>
    <t>Green Business Professional</t>
  </si>
  <si>
    <t>Mauricio Ruíz
Start date: 01/08/2021
Contact: mauricio.ruizhambra@fao.org</t>
  </si>
  <si>
    <t>This new position was established during the project implementation, taking into account that UNIDO was unable to exercise its role as a GEF implementing agency of the Pacífico Biocultural project of Component 3</t>
  </si>
  <si>
    <t>Green Business Professional with emphasis on nature tourism</t>
  </si>
  <si>
    <t>Catalina Gaviria
Start date: 15/08/2022
Contact: catalina.gaviriazapata@fao.org</t>
  </si>
  <si>
    <t>Translator</t>
  </si>
  <si>
    <t>María Isabel Murillo
Start date: 02/06/2021</t>
  </si>
  <si>
    <t>Temporary short-term position for complementary actions</t>
  </si>
  <si>
    <t>Rating text</t>
  </si>
  <si>
    <t>Score</t>
  </si>
  <si>
    <t>Highly Unsatisfactory (HU)</t>
  </si>
  <si>
    <t>Unsatisfactory (U)</t>
  </si>
  <si>
    <t>Moderately Unsatisfactory (MU)</t>
  </si>
  <si>
    <t>Moderately Satisfactory (MS)</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</si>
  <si>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</si>
  <si>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</si>
  <si>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</si>
  <si>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</si>
  <si>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</si>
  <si>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</si>
  <si>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</si>
  <si>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</si>
  <si>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</si>
  <si>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</si>
  <si>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</si>
  <si>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</si>
  <si>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</si>
  <si>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</si>
  <si>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</si>
  <si>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</si>
  <si>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</si>
  <si>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</si>
  <si>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</si>
  <si>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</si>
  <si>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</si>
  <si>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</si>
  <si>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</si>
  <si>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</si>
  <si>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</si>
  <si>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</si>
  <si>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</si>
  <si>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</si>
  <si>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</si>
  <si>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</si>
  <si>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</si>
  <si>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</si>
  <si>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</si>
  <si>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</si>
  <si>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</si>
  <si>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</si>
  <si>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</si>
  <si>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</si>
  <si>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</si>
  <si>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</si>
  <si>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</si>
  <si>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</si>
  <si>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</si>
  <si>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</si>
  <si>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</si>
  <si>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</si>
  <si>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</si>
  <si>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</si>
  <si>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</si>
  <si>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</si>
  <si>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</si>
  <si>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</si>
  <si>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</si>
  <si>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</si>
  <si>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</si>
  <si>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</si>
  <si>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</si>
  <si>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</si>
  <si>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</si>
  <si>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</si>
  <si>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</si>
  <si>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</si>
  <si>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</si>
  <si>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</si>
  <si>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</si>
  <si>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</si>
  <si>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</si>
  <si>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</si>
  <si>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</si>
  <si>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</si>
  <si>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</si>
  <si>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</si>
  <si>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</si>
  <si>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</si>
  <si>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</si>
  <si>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</si>
  <si>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</si>
  <si>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</si>
  <si>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</si>
  <si>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</si>
  <si>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</si>
  <si>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</si>
  <si>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</si>
  <si>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</si>
  <si>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</si>
  <si>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</si>
  <si>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</si>
  <si>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</si>
  <si>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</si>
  <si>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</si>
  <si>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</si>
  <si>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</si>
  <si>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</si>
  <si>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</si>
  <si>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</si>
  <si>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</si>
  <si>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</si>
  <si>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</si>
  <si>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</si>
  <si>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</si>
  <si>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</si>
  <si>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</si>
  <si>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</si>
  <si>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</si>
  <si>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</si>
  <si>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</si>
  <si>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</si>
  <si>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</si>
  <si>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</si>
  <si>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</si>
  <si>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</si>
  <si>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</si>
  <si>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</si>
  <si>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</si>
  <si>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</si>
  <si>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</si>
  <si>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</si>
  <si>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</si>
  <si>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</si>
  <si>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</si>
  <si>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</si>
  <si>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</si>
  <si>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</si>
  <si>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</si>
  <si>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</si>
  <si>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</si>
  <si>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</si>
  <si>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</si>
  <si>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</si>
  <si>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</si>
  <si>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</si>
  <si>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</si>
  <si>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</si>
  <si>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</si>
  <si>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</si>
  <si>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</si>
  <si>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</si>
  <si>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</si>
  <si>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</si>
  <si>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</si>
  <si>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</si>
  <si>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</si>
  <si>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</si>
  <si>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</si>
  <si>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</si>
  <si>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</si>
  <si>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</si>
  <si>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</si>
  <si>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</si>
  <si>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</si>
  <si>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</si>
  <si>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</si>
  <si>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</si>
  <si>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</si>
  <si>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</si>
  <si>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</si>
  <si>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</si>
  <si>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</si>
  <si>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</si>
  <si>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</si>
  <si>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</si>
  <si>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</si>
  <si>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</si>
  <si>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</si>
  <si>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</si>
  <si>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</si>
  <si>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</si>
  <si>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</si>
  <si>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</si>
  <si>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</si>
  <si>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</si>
  <si>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</si>
  <si>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</si>
  <si>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</si>
  <si>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</si>
  <si>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</si>
  <si>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</si>
  <si>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</si>
  <si>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</si>
  <si>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</si>
  <si>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</si>
  <si>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</si>
  <si>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</si>
  <si>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</si>
  <si>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</si>
  <si>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</si>
  <si>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</si>
  <si>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</si>
  <si>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</si>
  <si>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</si>
  <si>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</si>
  <si>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</si>
  <si>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</si>
  <si>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</si>
  <si>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</si>
  <si>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</si>
  <si>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</si>
  <si>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</si>
  <si>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</si>
  <si>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</si>
  <si>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</si>
  <si>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</si>
  <si>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</si>
  <si>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</si>
  <si>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</si>
  <si>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</si>
  <si>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</si>
  <si>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</si>
  <si>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</si>
  <si>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</si>
  <si>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</si>
  <si>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</si>
  <si>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</si>
  <si>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</si>
  <si>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</si>
  <si>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</si>
  <si>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</si>
  <si>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</si>
  <si>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</si>
  <si>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</si>
  <si>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</si>
  <si>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</si>
  <si>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</si>
  <si>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</si>
  <si>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</si>
  <si>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</si>
  <si>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</si>
  <si>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</si>
  <si>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</si>
  <si>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</si>
  <si>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</si>
  <si>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</si>
  <si>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</si>
  <si>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</si>
  <si>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</si>
  <si>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</si>
  <si>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</si>
  <si>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</si>
  <si>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</si>
  <si>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</si>
  <si>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</si>
  <si>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</si>
  <si>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</si>
  <si>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</si>
  <si>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</si>
  <si>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</si>
  <si>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</si>
  <si>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</si>
  <si>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</si>
  <si>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</si>
  <si>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</si>
  <si>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</si>
  <si>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</si>
  <si>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</si>
  <si>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</si>
  <si>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</si>
  <si>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</si>
  <si>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</si>
  <si>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</si>
  <si>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</si>
  <si>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</si>
  <si>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</si>
  <si>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</si>
  <si>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</si>
  <si>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</si>
  <si>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</si>
  <si>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</si>
  <si>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</si>
  <si>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</si>
  <si>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</si>
  <si>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</si>
  <si>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</si>
  <si>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</si>
  <si>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Biodiversity</t>
  </si>
  <si>
    <t>Chemicals and Waste</t>
  </si>
  <si>
    <t>Chemicals/PoPs</t>
  </si>
  <si>
    <t>Climate Change</t>
  </si>
  <si>
    <t>Climate Change Adaptation</t>
  </si>
  <si>
    <t>Climate Change Mitigation</t>
  </si>
  <si>
    <t>International Waters</t>
  </si>
  <si>
    <t>Land Degradation</t>
  </si>
  <si>
    <t>2. Progress towards Achieving Project Objective(s) (Development objective)</t>
  </si>
  <si>
    <t>(All inputs in this section should be cumulative from project start, not annual)</t>
  </si>
  <si>
    <t>Please indicate the project’s main progress towards achieving its objective(s) and the cumulative level of achievement of each outcome since the start of project implementation.</t>
  </si>
  <si>
    <t>Project or Development Objective</t>
  </si>
  <si>
    <t>Outcomes</t>
  </si>
  <si>
    <t>Outcome indicators</t>
  </si>
  <si>
    <t>Baseline</t>
  </si>
  <si>
    <t>Mid-term Target</t>
  </si>
  <si>
    <t>End-of-project Target</t>
  </si>
  <si>
    <t>Cumulative progress level at 30 June 2025</t>
  </si>
  <si>
    <t>% of cumulative progress</t>
  </si>
  <si>
    <t>Progress rating</t>
  </si>
  <si>
    <t>To mainstream the sustainable use and conservation of biodiversity and the provision of ecosystem services that support human welfare and vulnerable landscapes of the Colombia’s Pacific region in view of generating global and local environmental benefits and supporting the peace process</t>
  </si>
  <si>
    <t>Outcome 1.1
The territorial and environmental management planning instruments are harmonized with the instruments developed by the black communities and indigenous peoples to safeguard biological, cultural, and ecosystem services diversity, leading to a general reduction in potential threats from development- oriented activities</t>
  </si>
  <si>
    <t>a) Project targeted area (hectares – ha) for reducing current and potential pressures from competing land uses and forest degrading land-uses</t>
  </si>
  <si>
    <t>0</t>
  </si>
  <si>
    <t>N/A</t>
  </si>
  <si>
    <t>a) 44,084,957 ha (marine area: 34,762,783 ha; continental area: 9,322,174 ha) corresponding to the SIRAP Pacific management area (indirect target landscape) of which at least 1,061,655 ha (direct total area)</t>
  </si>
  <si>
    <t>2.891.313,96 hectares have been characterized and mapped, corresponding to the 5 prioritized MUCBs (as reported on previous PIR).
Furthermore, out of the total area of the 5 MUCBs mentioned above, 1,182,721.42 hectares were prioritized as focused operating windows for the project’s implementation, within the MUCBs defined (as reported on previous PIR).
In coordination with WWF Colombia, a socio-ecosystemic connectivity model for the Colombian Pacific was consolidated, which became one of the strategic products of the project for the management carried out in the territory by institutional and community actors in the region.
It is expected that all of the above will have a positive impact on the reduction of current and potential pressures from competing land uses and forest degrading land-uses of the 44,084,957 ha corresponding to the SIRAP Pacific management area.</t>
  </si>
  <si>
    <t>b) Hectares of strategic importance for biodiversity conservation outside PAs that apply guidelines and are managed to be included in the planning instruments under improved management</t>
  </si>
  <si>
    <t>b) 210,193 hectares of strategic importance for biodiversity conservation outside PAs</t>
  </si>
  <si>
    <t>282,883 ha of strategic importance for biodiversity conservation outside PAs that apply guidelines and are managed to be included in the planning instruments under improved management and/or ha sustainably managed through the communal CCS.
The document “Guidelines for harmonizing territorial planning instruments with instruments specific to Black and Indigenous Peoples and development plans for rural reserves” was consolidated between the project's technical team and the SIRAP Pacific Regional Technical Roundtable, which is currently in a review and feedback phase prior to its final approval and publication.
The harmonization guidelines are expected to serve as a guide for the planning secretariats of the municipalities, Special Districts, and Departmental governments within jurisdiction in the Colombian Pacific region, so that they can guide the harmonization processes of their planning and land use instruments with the planning instruments of ethnic territories to avoid conflicts and inconsistencies that ultimately continue to affect the biocultural diversity of the region's territories. Additionally, it is necessary to highlight the relevance of the guidelines, since the lack of harmonization of these instruments is the central cause of the deterioration of the biocultural diversity of the Colombian Pacific.</t>
  </si>
  <si>
    <t>Outcome 1.2 
Improved stakeholders’ capacity and participation to support the enforcement of harmonized planning and environmental management in the MUCBs</t>
  </si>
  <si>
    <t>Increase of the SIRAP Pacific’s management capacities measured through the GEF Development Capacity Scorecard</t>
  </si>
  <si>
    <t>Capacity in SIRAP Pacific:
- Regional Technical Roundtable: 29%</t>
  </si>
  <si>
    <t>Capacity in SIRAP Pacific:
- Regional Technical Roundtable: 34%</t>
  </si>
  <si>
    <t>Capacity in SIRAP Pacific:
- Regional Technical Roundtable: 44%</t>
  </si>
  <si>
    <t>The GEF Development Capacity Scorecard to the Regional Technical Roundtable was updated for the Final Evaluation, yielding the following results: 33 points, corresponding to 71%, significantly exceeding the target of 20 points (44%).</t>
  </si>
  <si>
    <t>Outcome 2.1 
Reduction of pressures and threats to biodiversity and ecosystem services in 581,859 ha of existing PAs and their buffer zone</t>
  </si>
  <si>
    <t>Management effectiveness of PAs measured by the METT</t>
  </si>
  <si>
    <t>Katíos NNP: 66</t>
  </si>
  <si>
    <t>Katíos NNP: 71</t>
  </si>
  <si>
    <t>Katíos NNP: 76</t>
  </si>
  <si>
    <t>Katíos NNP: 78</t>
  </si>
  <si>
    <t>Farallones NNP: 67</t>
  </si>
  <si>
    <t>Farallones NNP: 72</t>
  </si>
  <si>
    <t>Farallones NNP: 77</t>
  </si>
  <si>
    <t>Farallones NNP: 81</t>
  </si>
  <si>
    <t>Tatamá NNP: 68</t>
  </si>
  <si>
    <t>Tatamá NNP: 73</t>
  </si>
  <si>
    <t>Tatamá NNP: 78</t>
  </si>
  <si>
    <t>Tatamá NNP: 77</t>
  </si>
  <si>
    <t>Munchique NNP: 68</t>
  </si>
  <si>
    <t>Munchique NNP: 73</t>
  </si>
  <si>
    <t>Munchique NNP: 78</t>
  </si>
  <si>
    <t>Cabo Manglares Bajo Mira and Frontera IMND: 40</t>
  </si>
  <si>
    <t>Cabo Manglares Bajo Mira and Frontera IMND: 43</t>
  </si>
  <si>
    <t>Cabo Manglares Bajo Mira and Frontera IMND: 48</t>
  </si>
  <si>
    <t>Cabo Manglares Bajo Mira and Frontera IMND: 62</t>
  </si>
  <si>
    <t>Río Bravo RFPR: 40</t>
  </si>
  <si>
    <t>Río Bravo RFPR: 45</t>
  </si>
  <si>
    <t>Río Bravo RFPR: 50</t>
  </si>
  <si>
    <t>Río Bravo RFPR: 69</t>
  </si>
  <si>
    <t>Outcome 2.2 
New PAs and CCSs receive support for management planning and implementation</t>
  </si>
  <si>
    <t>Area (ha) of new PAs under declaration process (three public PAs)</t>
  </si>
  <si>
    <t>3,356 ha</t>
  </si>
  <si>
    <t>258,603 ha</t>
  </si>
  <si>
    <t>89,967 ha of new PAs declared, corresponding to:
- 11,599 ha from Kokoi Euja – Golden Dart Frog Territory Regional Protective Forest Reserve (Calle Santa Rosa), as reported on PIR 2022.
- 39,792 ha from Serranía de los Paraguas Integrated Management Regional District (in the department of Valle del Cauca), as reported on PIR 2022.
- 18,127 ha from Páramo del Duende Regional Natural Park (in the department of Valle del Cauca), as reported on PIR 2023.
- 18,115 ha from Alto Calima Integrated Management Regional District (in the department of Valle del Cauca), as reported on PIR 2024.
- 2,334 ha from Enclave Subxerofítico Atuncela Integrated Management Regional District (in the department of Valle del Cauca), as reported on PIR 2024.
For FY2025: Two declaration processes (phases I and II of the PA declaration route) for the Los Relictos de Caoba (located in the jurisdiction of the  municipalities of Juradó and Riosucio in the department of Chocó), and the Serranía de Los Paraguas (located within the jurisdiction of the municipalities of San José del Palmar, Nóvita and Sipí in the department of Chocó), have the technical documents and final products corresponding to said implementation, in coordination with CORPARIEN and CODECHOCÓ.</t>
  </si>
  <si>
    <t>Area (ha) sustainably managed through the communal CCS</t>
  </si>
  <si>
    <t>62,268 ha</t>
  </si>
  <si>
    <t>210,193 ha</t>
  </si>
  <si>
    <t>282,883 ha of strategic importance for biodiversity conservation outside PAs that apply guidelines and are managed to be included in the planning instruments under improved management and/or ha sustainably managed through the communal CCS.
7 Community Conservation Areas (ACC) identified and characterized: "La Viuda Conservation Use and Living Space" in the Communal Council of the Lower part of the Saija River, covering an area of 1,014 hectares, for which a management instrument was also consolidated; the 6 sacred sites of the Community Resguardo of Arquía, covering an area of 9.5 hectares; the 6 ACC in the collective territory of the Communal Council of the Cacarica River watershed; the Indigenous Reserve +nkal Awá La Nutria "Piman" in the Community Resguardo El Gran Sábalo, covering an area of 360 hectares; the Calle Larga Special Nature Reserve in the collective territory of the Calle Larga Communal Council, covering an area of 1,359 hectares; the “Alto Lloraudó” ACC in the Major Communal Council of Alto San Juan (ASOCASAN), covering an area of 9,004.88 hectares; and the "Alto Amurrupá" ACC in the Communal Council of Santa Cecilia, covering an area of 3,498.99 hectares.</t>
  </si>
  <si>
    <t>Outcome 3.1
Biodiversity and ecosystem services are sustainably utilized in forest-based productive systems and generate multiple environmental and socio-economic benefits</t>
  </si>
  <si>
    <t>Area (ha) under sustainable production systems</t>
  </si>
  <si>
    <t>At least 3,500 ha</t>
  </si>
  <si>
    <t>10,000 ha</t>
  </si>
  <si>
    <t>15,632 ha under sustainable production systems.
• 1 sustainable forestry permit approved for the collective territory of the Communal Council of the Lower part of the Saija River, through the Resolution 1405 of 2024 from the environmental authority CRC, covering 2,529 hectares in the municipality of Timbiquí (Cauca).
• 1 Sustainable Forest Management Plan filed with CVC and pending approval to regulate sustainable forest use of 9,000 hectares in the collective territory of the Communal Council of the Yurumanguí river, municipality of Buenaventura (Valle del Cauca), as part of the development of the community forestry strategy, a mechanism prioritized in these cases for forest conservation.</t>
  </si>
  <si>
    <t>Proportion of SFM initiatives and production systems led by women</t>
  </si>
  <si>
    <t>10%</t>
  </si>
  <si>
    <t>40%</t>
  </si>
  <si>
    <t>Five (5) out of the 12 SFM initiatives and sustainable production systems supported by the project are led by women, which corresponds to 41.7% (exceeding the target of 40%).
In addition, 13 of the 27  Green Businesses supported by the project are led by women, which corresponds to 48.1%.</t>
  </si>
  <si>
    <t>Outcome 3.2 
Products and services derived from biodiversity have value added and their value chains duly strengthened</t>
  </si>
  <si>
    <t>Percentage change in annual average income of UAVs over baseline.
Note: An adjustment was made to the measurement methodology of the indicator “Annual average income of beneficiary communities, maintained or increased”. The new indicator is “Percentage change in annual average UAV revenue over baseline ((Y2 - Y1) / Y1) × 100, in which Y1 represents baseline and Y2 represents present or final value”.</t>
  </si>
  <si>
    <t>Annual average income of COP $ 93.589.500 (baseline for 2022)</t>
  </si>
  <si>
    <t>Annual average income of COP $ 93.589.500 (5% increase)</t>
  </si>
  <si>
    <t>Annual average income of COP $ 102.948.450 (10% increase)</t>
  </si>
  <si>
    <t>COP $ 156.398.242 annual average income of UAVs for 2024. This represents an increase of 67,1%, significantly exceeding the target of 10%.</t>
  </si>
  <si>
    <t>Outcome 4.1 
Project monitored and evaluated with a results-based management approach, and communication of lessons learned</t>
  </si>
  <si>
    <t>Progress made in project implementation</t>
  </si>
  <si>
    <t>0%</t>
  </si>
  <si>
    <t>35-50%</t>
  </si>
  <si>
    <t>100%</t>
  </si>
  <si>
    <t>The Pacífico Biocultural project has organized 6 Steering Committees; carried 8 Technical Committees; 30 MUCB Technical Committees; and prepared:
- 5 Project Implementation Report (PIR).
- 11 Project Progress Reports (PPR).
- 60 monthly dashboards.
The project has managed to overcome initial problems related to delays in its implementation progress and is currently in its final phase of closure. Some achievements during this FY were:
• The project has been increasing its budget execution (94,6%) and carrying out actions to advance its implementation at the technical level in the project activities (90,5%), which are at normal levels with respect to the time that has elapsed (93,0%).
• The project has managed to mobilize more than 112% of the co-financing committed.</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</si>
  <si>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</si>
  <si>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</si>
  <si>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</si>
  <si>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</si>
  <si>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</si>
  <si>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</si>
  <si>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</si>
  <si>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</si>
  <si>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</si>
  <si>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</si>
  <si>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The project has been increasing its budget execution (94,6%) and carrying out actions to advance its implementation at the technical level in the project activities (90,5%), which are at normal levels with respect to the time that has elapsed (93,0%).
In addition, strategic commitments to the project have been consolidated, such as the implementation of the proposal to change the perception of participants by ethnic communities from “beneficiaries” to “partners”.
In compliance with the recommendations of the Mid-Term Review, a document was consolidated in partnership with the Institute of Intercultural Studies from the Pontificia Universidad Javeriana de Cali, containing the results of the analysis of the project's contributions to the consolidation of territorial peace, progress was made in the effective incorporation of the gender approach and in the systematization of the project implementation model, with the aim of obtaining lessons learned from it as recommendations for replication by other projects to be implemented in the Pacific region and throughout the country.</t>
  </si>
  <si>
    <t>The “Pacífico Biocultural” project had high visibility during this period. For example, it played a leading role in the planning, implementation, and leadership of various academic events on topics of local, national, and global interest that are being promoted by FAO in pursuit of its goals and in outreach events such as the “Paradise Crossing” fair, in which 13 Green Businesses and Value Addition Units (UAV) participated during COP-16, held in Cali, both in the green zone and the blue zone; the diploma course “Strengthening Governance and Nature Conservation for Peace Consolidation and Self-Sustaining Development in the Colombian Pacific” was successfully implemented, with 110 participants completing the training process and the “School of Leadership and Territorial Environmental Governance” with 168 leaders; four Departmental Green Business Plans were updated; a network of community communication collectives for the conservation of the Colombian Pacific was formed; among other achievements.
The project is in its closing phase, in which contributions on strategic issues for the national government's goals will be consolidated, taking into account that to date, many of the targets agreed upon in the project's formulation have been exceeded.</t>
  </si>
  <si>
    <t>In general terms, the Project reflects a very significant technical and budgetary progress in all its activities, many of which have already achieved their goals and, in some cases, even exceeded them. Only few indicators show a delay that requires special attention so that the processes can be completed without any problems in relation to the planned goals. Among these are the need to hold the assembly related to the participation of SIRAP Pacific members, to finalize the planned actions of Product 3.2.2 in relation to the marketing of green products, and to finalize the participation agreements for Product 4.1.1. Contingency actions are recommended for these activities, with the aim of completing the project with 100% compliance.</t>
  </si>
  <si>
    <t>During the Project Technical Committee and the Project Steering Committee meetings held in March 2025, significant progress was noted in the results and achievements consolidated within the project's proposed goals. Of the 21 Outputs established, 16 registered progress of more than 90% in their consolidation.
Likewise, notable progress was verified in one of the project's main commitments: the transition of participating communities from "beneficiaries" to "partners", through their effective involvement in the implementation of planned actions and direct leadership in their territories through Letters of Agreement. This milestone was recognized by the community stakeholders themselves during the exchange of experiences held in May 2025 in the city of Cali.
Finally, the project's contributions to the goals of the 2022-2026 National Development Plan “Colombia: A Global Powerhouse of Life”, particularly in areas such as restoration, sustainable community forest management, the strengthening and consolidation of Green Businesses, the formulation and/or updating of ethnic territory planning instruments, as well as progress in the development of guidelines for the harmonization of ethnic planning instruments with land use planning. Similarly, the proposal for guidelines for the formal recognition of Community Conservation Areas in ethnic territories and rural communities was highlighted, which integrates, among other elements, several of the instruments established in Decree 1384 of 2023.</t>
  </si>
  <si>
    <t>Being near to its closure, the project is reporting a satisfactory progress in the achievement of most of its intended global environmental benefits, even surpassing the goals in some of them. Although the project started with a delay in component 3 due to reasons out of its control, it was able to pick up the pace and is reporting a good progress in activities that could be fundamental for the economic sustainability of the interventions. The project also addressed the mid term review recommendations and systematized the contributions to the peace building process in areas under armed conflict, which were not much visible before. Although the project faced important challenges due to violence and armed conflict in some areas, thank to a good monitoring system was able to adapt to changing conditions. The main challenge in this stage will be to ensure that the tools generated and institutionalized after project closure and capacities built are adequately appropriated by national institutions and stakeholders, allocating resources to foster sustainability and scalability of the results. If this is achieved, the project could be considered a good practice to follow in other projects in the country and in the region.</t>
  </si>
  <si>
    <t>Measures to address MS, MU, U and HU ratings on Section 2 above</t>
  </si>
  <si>
    <t>Outcome</t>
  </si>
  <si>
    <t>Action(s) to be taken</t>
  </si>
  <si>
    <t>By whom?</t>
  </si>
  <si>
    <t>By When?</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</si>
  <si>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</si>
  <si>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</si>
  <si>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</si>
  <si>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</si>
  <si>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</si>
  <si>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</si>
  <si>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</si>
  <si>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t xml:space="preserve">Output 1.1.1
A Diagnosis and Strategic Assessment of the ecosystem services in the Pacific Region
</t>
  </si>
  <si>
    <t>Number of analyses and strategic assessments of ecosystem services for four MUCBs</t>
  </si>
  <si>
    <t>• 4 booklets published in digital format with the consolidated results of the Diagnosis and Strategic Assessment of the ecosystem services in the Pacific Region (VISE) in the following MUCBs of the project: i) Katíos – Caoba; ii) Tatamá – Serranía de los Paraguas; iii) Munchique – Río Saija; and iv) Cabo Manglares – Familia Awá.</t>
  </si>
  <si>
    <t>Output 1.1.2
Agreed guidelines on harmonization of departmental/municipal territorial plans and Indigenous Peoples’/black communities’ instruments, with a gender approach</t>
  </si>
  <si>
    <t># of guidelines documents developed 
# of planning instruments included
#of pilot areas
Gender mainstreaming</t>
  </si>
  <si>
    <t>• The document “Guidelines for harmonizing territorial planning instruments with instruments specific to Black and Indigenous Peoples and development plans for rural reserves” was consolidated between the project's technical team and the SIRAP Pacific Regional Technical Roundtable, which is currently in a review and feedback phase prior to its final approval and publication.</t>
  </si>
  <si>
    <t>Output 1.1.3: 
A tailor-made and open-access SIAT_PC (integrated with the Environmental Information System of Colombia - SIAC) - strengthened to harmonize the existing planning mechanisms in the Pacific Region</t>
  </si>
  <si>
    <t>SIAT-PC strengthened</t>
  </si>
  <si>
    <t>• The ARCGIS online software license was renewed and delivered to the IIAP, as administrator of the SIAT-PC, as an input for the operation of the monitoring and follow-up modules of the Output 1.1.2 – guidelines on harmonizing planning instruments and Output 2.2.1 – Community Conservation Areas (ACC).
• 1 capacity-building workshop was implemented with members of the central node (Quibdó) of the SIAT-PC.
• 1 introductory workshop on Ecosystem Services Assessment conducted with the INVEST tool with SIRAP Pacific stakeholders involved in geographic information systems management.
• The “Protocol for the management and exchange of environmental spatial information in the Colombian Pacific within the framework of the consolidation of the System of Territorial Environmental Information of the Colombian Pacific Region (SIAT-PC)” was designed and is in the final phase of dissemination and adjustment.</t>
  </si>
  <si>
    <t>Output 1.1.4: 
Forest zoning and management plans (POFs) outside the PAs developed, updated, and implemented in a participatory way, promotes socio-ecosystem connectivity at the MUCB level</t>
  </si>
  <si>
    <t>Number of POFs for 44,000 ha following MADS guidelines</t>
  </si>
  <si>
    <t>• 1 document with the proposed update to the POF covering 40,000 ha within the MUCB Munchique - Río Saija, in coordination with the CRC, an agreement that was reached and endorsed by MinAmbiente.</t>
  </si>
  <si>
    <t>In the case of the support planned in the Prodoc for the POF for the department of Nariño, a meeting was held with MinAmbiente to generate a route to move forward in the agreement and coordination of actions with Corponariño and in May 2024 an official letter was sent to Corponariño requesting the definition of a technical study for the use of PMF with naidí.</t>
  </si>
  <si>
    <t>Area (ha) with forest management plans and with support for their implementation</t>
  </si>
  <si>
    <t>• 1 sustainable forestry permit approved for the collective territory of the Communal Council of the Lower part of the Saija River, through the Resolution 1405 of 2024 from the environmental authority CRC, covering 2,529 hectares in the municipality of Timbiquí (Cauca).</t>
  </si>
  <si>
    <t>Outcome 1.2
Improved stakeholders’ capacity and participation to support the enforcement of harmonized planning and environmental management in the MUCBs</t>
  </si>
  <si>
    <t>Output 1.2.1:
Six (6) SIRAP Pacific participation and decision-making structures, strengthened and with enhanced capacities to apply harmonized guidelines (see output 1.1.2)</t>
  </si>
  <si>
    <t>Number of existing participatory and decision-making structures within the framework of the SIRAP Pacific strengthened through the project</t>
  </si>
  <si>
    <t>• 1 "Training and Capacity Building Plan for SIRAP Pacific stakeholders" and other stakeholders involved in the implementation of the project was designed and implemented through the following 5 modalities: 1) Diploma course; 2) School of Leadership and Territorial Environmental Governance “School of Leadership and Territorial Environmental Governance”; 3) Advanced courses; 3) Short courses and workshops; and 5) Farmers Field Schools (FFS).
• 3 cohorts of the diploma course "Strengthening Governance and Nature Conservation for Peace Consolidation and Self-Sustaining Development in the Colombian Pacific", with 110 graduates who completed this training process in partnership with the Institute of Intercultural Studies from the Pontificia Universidad Javeriana de Cali, with the following results: i) 42 students completed the training cycle of the Cabo Manglares – Familia Awá and Munchique – Río Saija MUCBs (Cohort 1); ii) 26 graduates from the Farallones – Calima MUCB (Cohort 2); iii) 42 graduates from the Tatamá – Serranía de los Paraguas and Katíos – Caoba MUCBs (Cohort 3). In terms of gender participation, 52 of the graduates were women (47.3%) and 58 (52.7%) were men.
• 1 project portfolio consisting of 12 projects (4 projects for each of the 3 cohorts of the diploma course) designed in a concerted manner within the framework of the implementation of the LITS (Laboratories for Innovation and Social Transformation) methodology, projects for the management and application of the theoretical and practical elements worked on in the diploma course, taking as a reference the dynamics, issues, and context of the participating territories and institutions.
• Reactivation of the Mesa Subregional Darién of the SIDAP Chocó (in the Katíos – Caoba MUCB).
• SIRAP Pacific Outreach Plan implemented for the prioritized instances of the subsystem: in the regional scale the SIRAP Pacific Regional Technical Roundtable; Co-management Committee of the RFPR Kokoi Euja (in the Munchique – Río Saija MUCB); SIDAP Risaralda - AGPS Santa Cecilia (in the Tatamá – Serranía de los Paraguas MUCB); SIDAP Nariño (in the Cabo Manglares – Familia Awá MUCB); Mesa Subregional Darién of the SIDAP Chocó (in the Katíos – Caoba MUCB); and Mesa Local Pacífico Oeste + Mesa Local Pacífico Este (for the Farallones – Calima MUCB). These structures received equipment (cameras, ring lights, computers, printers, etc.) and participated in workshops and training sessions to build their capacity in video design, planning, and recording, camera and video camera operation, etc.</t>
  </si>
  <si>
    <t>Output 1.2.2: 
Five (5) local community participatory structures, strengthened and with enhanced capacities to comply with harmonized guidelines (see 1.1.2)</t>
  </si>
  <si>
    <t>Number of local participatory structures strengthened for ensuring compliance with guidelines, using a gender-based approach</t>
  </si>
  <si>
    <t>• 11 local community participatory structures (6 additional) strengthened through the provision of equipment, goods, and the improvement of infrastructure of these instances, based on their needs to optimize its operation and management (desks, chairs, air conditioners, outboard motors, computers, printers, cameras, televisions, outboard motors, furniture, etc.).
• 9 sessions of the  “School of Leadership and Territorial Environmental Governance” were held with the participation of 168 leaders from 11 local community participatory structures of Black communities and Indigenous Peoples prioritized in the territories where the project was implemented (of the 168 participants, 99 were women—corresponding to 58.9%—and 69 were men—corresponding to 41.1%) who completed this training-of-trainers process in partnership with the Institute of Intercultural Studies from the Pontificia Universidad Javeriana de Cali.
• Participation of some leaders from these community participatory structures in the development of the three cohorts of the diploma program.</t>
  </si>
  <si>
    <t>Outcome 2.1
Reduction of pressures and threats to biodiversity and ecosystem services in 581,859 ha of existing PAs and their buffer zone</t>
  </si>
  <si>
    <t>Output 2.1.1: 
Management plans and governance mechanisms developed and/or adopted include support for the implementation of priority actions in the selected areas</t>
  </si>
  <si>
    <t>Number of hectares (ha) under management plans developed and/or adopted with support for the implementation of priority actions</t>
  </si>
  <si>
    <t>• 587,207 hectares of the eight protected areas prioritized by the project, in which efforts have been made to increase management effectiveness. Measurement was carried out through the application of the AEMAPPS (Analysis of the Effectiveness of Protected Area Management with Social Participation – a tool designed for this measurement in areas assigned to the PNN System) and EMAP (Effectiveness of Protected Area Management – a tool designed for this measurement in regional PAs, privately governed PAs, and multiple-use PAs administered by PNN) at the national level with the METT, results that are aligned with the indicators of the Management Effectiveness Tracking Tools (METT) adopted by the GEF, taking as a reference the implementation of the annual work plans agreed upon with the teams of these PAs (2024-2025).
• 1 general investment plan and annual work plans agreed upon and implemented with each of the priority APs for investments to be made in the 2024-2025 period, which included the acquisition and provision of equipment and materials (outboard motors, motorcycles, computers, cameras, GPS, kitchenware, desks, chairs, camping equipment, etc.) and annually funded actions for environmental education, prevention, surveillance, and control programs, coordination meetings with communities adjacent to the areas (governance mechanisms), among other actions included in the management plans.</t>
  </si>
  <si>
    <t>Number of governance mechanisms under implementation as a result of the project</t>
  </si>
  <si>
    <t>• Nine governance mechanisms supported by the project. During this fiscal year, support was provided to: the Comité de Cogestión del DRMI Serranía de los Paraguas; the  Comité institucional y comunitario for the management of the Kokoi Euja – Golden Dart Frog Territory Regional Protective Forest Reserve; the Comité Comunitario e Institucional from the RFPN Río Nembí; and the Comité Comunitario e Institucional from the RFPN La Planada.</t>
  </si>
  <si>
    <t>Output 2.1.2: 
One financial sustainability strategy designed and implemented for ensuring participation within the SIRAP Pacific framework</t>
  </si>
  <si>
    <t>Financial strategy for the SIRAP Pacific action plan</t>
  </si>
  <si>
    <t>• 1 technical document presenting the financial sustainability strategy for the SIRAP Pacific was consolidated.
• 1 executive document presenting the financial sustainability strategy for the SIRAP Pacific to accompany management with cooperating partners.
• The financial sustainability strategy for the SIRAP Pacific currently being implemented through the formulation of 3 projects: i) consolidation of the bioeconomy vision for the Pacific; ii) strengthening of governance; and iii) conservation and management of floodplain ecosystems (guandales). Of these, the first 2 correspond to project profiles (concept notes) and the third corresponds to a project formulated at an early stage of management.</t>
  </si>
  <si>
    <t>Level of participation of members of the SIRAP Pacific with resources from the project and as a result of implementing part of the SIRAP financial sustainability strategy</t>
  </si>
  <si>
    <t>• 26 participation and decision-making meetings within the SIRAP Pacific were carried out with logistical and technical support from the project, both from the SIRAP Pacific Regional Technical Committee and the SIRAP Pacific Regional Technical Roundtable (5 meetings of the SIRAP Pacific Regional Technical Committee and 23 meetings of the SIRAP Pacific Regional Technical Roundtable):
o In 2024, the following meetings were held: September 23 and 24; November 12 to 15 (SIRAP Pacific Regional Technical Committee); December 2 and 3.
o In 2025, the following meetings were held: February 25 and 26; May 8 and 9; June 25 and 26.
• The SIRAP Pacific’s management capacities continued to be strengthened through the hiring of a professional to assist with the administrative tasks of the PNN official who assumed the role of  the Technical Secretariat for the Subsystem from March 2024 to November 15, 2025.</t>
  </si>
  <si>
    <t>Output 2.1.3: 
Forest restoration and soil recovery plans for PAs, buffer zones, connectivity areas, and corridors are developed and implementation is kick-started in a participatory manner</t>
  </si>
  <si>
    <t>Carbon captured (tCO2-eq) through soil ecological restoration and recovery as a result of the project</t>
  </si>
  <si>
    <t>• 95,736 tCO2-eq captured as a result of the implementation of soil ecological restoration and recovery processes on 1,108 ha, estimated through the application of the EX-ACT tool.
• 7,035,851 tCO2-eq captured as a result of the implementation of the project's actions in the 5 MUCBs, estimated through the application of the EX-ACT tool.</t>
  </si>
  <si>
    <t>Area (ha) under passive and/or active restoration with the project’s support</t>
  </si>
  <si>
    <t>• 8 Participatory Ecological Restoration Plans formulated for 1,108 hectares of mangrove and tropical rainforest ecosystems prioritized in the 5 MUCBs.
• 1 participatory monitoring protocol designed for the restoration processes supported by the project, developed in coordination with the environmental authorities of the SIRAP Pacific.
• 960 hectares completed the implementation of actions in the initial phase of the ecological restoration process in: 206 ha of the Community Resguardo of Calle Santa Rosa (21 ha active, 50 ha in non-timber forest products—tetera palms and chocolatillo—and 135 ha passive); 210 ha of the collective territories of the Communal Councils of Cajambre, Mayorquín, Taparal y Humane and Punta Soldado; 65 ha of the Community Resguardo of Arquía (6 ha active and 59 ha passive); 200 ha of the Major Communal Council of Alto San Juan (ASOCASAN); 245 ha of active mangrove forest of the Communal Council of Bajo Mira and Frontera; and 34 ha of the Community Resguardo El Gran Sábalo.
• 148 hectares in the process of implementing ecological restoration plan actions corresponding to the initial phase of the process in the prioritized areas in the collective territories of the Communal Council of the Cacarica River watershed (21 active hectares and 80 passive hectares) and the Major Communal Council of the Lower Atrato (COCOMAUNGUÍA) (47 passive hectares).</t>
  </si>
  <si>
    <t>Output 2.2.1: 
Planning and management instruments developed, with priority actions implemented in CCSs, by the forest-dependent communities</t>
  </si>
  <si>
    <t>Number of planning and management instruments with early implementation actions in CCSs as a result of the project</t>
  </si>
  <si>
    <t>• 7 Community Conservation Areas (ACC) identified and characterized: "La Viuda Conservation Use and Living Space" in the Communal Council of the Lower part of the Saija River, covering an area of 1,014 hectares, for which a management instrument was also consolidated; the 6 sacred sites of the Community Resguardo of Arquía, covering an area of 9.5 hectares; the 6 ACC in the collective territory of the Communal Council of the Cacarica River watershed; the Indigenous Reserve +nkal Awá La Nutria "Piman" in the Community Resguardo El Gran Sábalo, covering an area of 360 hectares; the Calle Larga Special Nature Reserve in the collective territory of the Calle Larga Communal Council, covering an area of 1,359 hectares; the “Alto Lloraudó” ACC in the Major Communal Council of Alto San Juan (ASOCASAN), covering an area of 9,004.88 hectares; and the "Alto Amurrupá" ACC in the Communal Council of Santa Cecilia, covering an area of 3,498.99 hectares.
• 1 document listing the results of the implementation of the prioritized actions of the management instruments for the 7 ACCs supported by the project in the 5 MUCBs.</t>
  </si>
  <si>
    <t>Output 2.2.2: 
One Technical guidelines as support for the regulatory process to formalize the CCSs in the Pacific region considering ethnic/cultural aspects and in line with the national process</t>
  </si>
  <si>
    <t>Document with technical guidelines as support for regulations to formalize the CCSs in the Pacific region</t>
  </si>
  <si>
    <t>• 1 technical document “Strategic elements for the formal recognition of Community Conservation Areas in the Colombian Pacific”, is in the final stages of review and consolidation, jointly between the project team and the SIRAP Pacific Regional Technical Roundtable.
• The project and the SIRAP Pacific Regional Technical Roundtable have participated in 3 processes: i) the regulation of community and local governance Protected Area categories for SINAP; ii) the review and refinement of criteria for the registration of ACCs and other conservation entities such as OMECs; and iii) the recognition of contributions to biodiversity conservation in the country by Indigenous Peoples and local communities (black communities), based on their cosmogony and culture.</t>
  </si>
  <si>
    <t>Output 2.2.3: 
Priority areas for conservation are assessed and steps towards their declaration as formal PAs are taken</t>
  </si>
  <si>
    <t>Number of new PAs progressing towards their declaration as a result of the project</t>
  </si>
  <si>
    <t>• Two declaration processes (phases I and II of the PA declaration route) for the Los Relictos de Caoba (located in the jurisdiction of the  municipalities of Juradó and Riosucio in the department of Chocó), and the Serranía de Los Paraguas (located within the jurisdiction of the municipalities of San José del Palmar, Nóvita and Sipí in the department of Chocó), have the technical documents and final products corresponding to said implementation, in coordination with CORPARIEN and CODECHOCÓ.</t>
  </si>
  <si>
    <t>Output 3.1.1: 
Green Business action plan(s) harmonized and under implementation for fostering and developing diversified production systems are agreed upon and modalities adapted to local conditions, for supporting food security, sustainable livelihoods, landscape-level connectivity and forest rehabilitation</t>
  </si>
  <si>
    <t>Number of Departmental Green Business Plans that safeguard cultural, biological, and ecosystem services’ diversity</t>
  </si>
  <si>
    <t>• 1 Departmental Green Business Plan of Chocó was updated by Bioinnova, based on the guidelines of MinAmbiente's latest National Green Business Plan 2022-2030.</t>
  </si>
  <si>
    <t>Number of green business initiatives with priority actions supported (in the MUCBs)</t>
  </si>
  <si>
    <t>• 27 Green Businesses technically strengthened through the optimization of product transformation processes such as cacao, papachina, piangua, naidí, coconut tow, honey, coconut, banana, bija or achiote, pineapple, lulo, bananito, sugar cane, tea straw, fruits, milk, and fish, as well as strengthening the administrative capacities of the Green Business staff, through expert advice on administrative, accounting, marketing, brand positioning, and investments in tools, machinery, equipment, and other necessary supplies to strengthen their production and marketing processes.
• 10 Green Businesses successfully participated in the “Paradise Crossing” Fair within the framework of the COP-16 in the green zone (Legoma, Agroindustrias del Pacifico, Mujeres productoras de panela de Kundumi, Artimbiqui, ACABAC, Venado Verde, AMCAVER, ASPAT, ASOFISCOCO, and Coagropacifico).</t>
  </si>
  <si>
    <t>Output 3.1.2: 
SFM initiatives and sustainable production systems implemented incorporating good soil and biodiversity-friendly practices, with gender approach</t>
  </si>
  <si>
    <t>Number of plans for SFM initiatives and sustainable production systems developed as a result of the project</t>
  </si>
  <si>
    <t>• 1 document with the characterization of the 10 sustainable production systems prioritized and supported by the project, based on information gathered from leaders and producer families in the 5 MUCBs.
• 1 document with the characterization of the 2 productive systems of Sustainable Forest Management in the collective territory of the Communal Council of the Yurumanguí river (community forestry strategy phase of FAO and MinAmbiente) and in the Communal Council of the Lower part of the Saija River.
• 1 sustainable forestry permit approved for the collective territory of the Communal Council of the Lower part of the Saija River, through the Resolution 1405 of 2024 from the environmental authority CRC, covering 2,529 hectares in the municipality of Timbiquí (Cauca).
• 1 Sustainable Forest Management Plan filed with CVC and pending approval to regulate sustainable forest use of 9,000 hectares in the collective territory of the Communal Council of the Yurumanguí river, municipality of Buenaventura (Valle del Cauca), as part of the development of the community forestry strategy, a mechanism prioritized in these cases for forest conservation.
• 1 forestry company of the Communal Council of the Lower part of the Saija River (Asopasai) legally established before the Chamber of Commerce.
• Definition of the organizational structure (community forestry company) of the Communal Council of the Yurumanguí river, to launch the forestry company in the future.</t>
  </si>
  <si>
    <t>Outcome 3.2 
Products and services derived from biodiversity have value added and their value chains duly strengthened Products and services derived from biodiversity have value added and their value chains duly strengthened</t>
  </si>
  <si>
    <t>Output 3.2.1
Value addition units of biodiversity-derived products created and strengthened, with technical and management training that safeguard cultural, biological, and ecosystem services’ diversity</t>
  </si>
  <si>
    <t>Number of value addition units strengthened and created for biodiversity-derived products with technical and management capacity as a result of the project</t>
  </si>
  <si>
    <t>• 7 Value Aggregation Units (VAUs) technically strengthened through the optimization of product transformation processes such as cacao, papachina, piangua, naidí, coconut tow, panela, coconut, and fish, as well as strengthening the administrative capacities of the UAVs staff, through expert advice on administrative, accounting, marketing, brand positioning, and investments in tools, machinery, equipment, and other necessary supplies to strengthen their production and marketing processes.
• 3 UAVs successfully participated in the “Paradise Crossing” Fair within the framework of the COP-16 in the green zone (Raíces del manglar; Naidiceros del Pacífico, and AMUCIB).</t>
  </si>
  <si>
    <t>Output 3.2.2: 
Biodiversity-derived products with market access and/or enhance compliance with quality requirements, MADS green business criteria, and other standards for market access</t>
  </si>
  <si>
    <t>Number of biodiversity-derived products with formal market access and complying with quality requirements, green business criteria of MADS and other standards for markets access</t>
  </si>
  <si>
    <t>• 5 access strategies for each prioritized flagship product from the Colombian Pacific region (coconut tow, piangua, naidí, papachina and legal wood/timber) designed and implemented to strengthen their market positioning process as emblematic products of the Colombian Pacific, led by the Corporación Biocomercio Sostenible.
• 5 documents with the market analyses were carried out for the prioritized biodiversity products, including local, regional, and national demand, as well as sustainability and opportunities for adding value.
• 1 document with the proposal for “Bioeconomy in the Colombian Pacific. Vision of a sustainable development model” was consolidated and being shared for adoption as a guiding element in the discussion of the proposed bioeconomy model for the region.</t>
  </si>
  <si>
    <t>Output 3.2.3: 
Community-based nature tourism initiatives strengthened with government and non-government support that safeguard cultural, biological, and ecosystem services’ diversity</t>
  </si>
  <si>
    <t>Number of community-based nature tourism initiatives strengthened that safeguard cultural, biological, and ecosystem services’ diversity</t>
  </si>
  <si>
    <t>• 6 nature tourism initiatives (namely, the “Darién-Atrato” ecotourist corridor; tourism initiative in the collective territories of the black communities of Santa Cecilia and Tadó; the "Alto Galápagos" tourism route; the nature tourism route of the Communal Council of Agua Clara in the Anchicayá river basin; the nature tourism processes in the San Cipriano and Escalerete RFNP with the San Cipriano Foundation in the Communal Council of Córdoba and San Cipriano; the consolidation of the initiative "Bird-Mi Birdwatching Corridor, tourism that connects") were strengthened organizationally, trained and strengthened in their capacities in design and costing of tourism packages, interpretive scripts, customer service, design of tourism experiences and participation in events.
• Improvement of infrastructure and provision of goods and equipment for the operation of the 6 nature tourism initiatives.
• 1 brand supported in its creation and design process for the "Bird-Mi Birdwatching Corridor, tourism that connects".
• Training and capacity building processes for members of the Communal Councils of Santa Cecilia, Agua Clara, and the “Darién-Atrato” ecotourist corridor (Hidrotours), through the development of 3 courses on tourism entrepreneurship in alliance with SENA.</t>
  </si>
  <si>
    <t>Output 4.1.1. 
Five participatory action plans for the prioritized MUCBs</t>
  </si>
  <si>
    <t>Number of action plans designed</t>
  </si>
  <si>
    <t>• 5 Comprehensive Participatory Action Plans (PPIA) 2025 designed and agreed upon, which are being monitored, assessed, and periodically evaluated for compliance by the members of the project's 5 Local Technical Committees of MUCB (CTLMUCB).</t>
  </si>
  <si>
    <t>Number of participation agreements at the MUCB level for the conservation and sustainable use of biodiversity</t>
  </si>
  <si>
    <t>• The participation agreements at the MUCB level for the conservation and sustainable use of biodiversity will be subscribed in 2025.</t>
  </si>
  <si>
    <t xml:space="preserve">Output 4.1.2
An online M&amp;E platform
</t>
  </si>
  <si>
    <t>Online monitoring platform designed and operating</t>
  </si>
  <si>
    <t>• 1 online M&amp;E platform designed by FAO Colombia using the “Power BI” tool and operating, published as a section of the Pacífico Biocultural Project’s website: https://pacificobiocultural.fao.org.co/index.php/plataformame/.
• Ongoing monitoring of progress in project implementation, within the framework of which the following have been developed:, within the framework of which the following have been prepared:
o 5 Project Implementation Reports (PIR), which were prepared by FAO, validated by MinAmbiente as the GEF Operational Focal Point (GEF OFP) in Colombia and submitted to the GEF.
o 11 Project Progress Reports (PPR).
o 60 monthly project Dashboards.</t>
  </si>
  <si>
    <t>Output 4.1.3: 
One communication strategy for development implemented</t>
  </si>
  <si>
    <t>Communication strategy designed and implemented</t>
  </si>
  <si>
    <t>• 1 communication strategy designed and implemented, through support for community communication processes, dissemination of products on social media such as YouTube, the media, the  project´s website, and the partners' media of the actions carried out by the project in the territories, strengthening its positioning and ownership by community and institutional stakeholders.
• 1 web page for the Pacífico Biocultural project, functioning as a microsite on the FAO Colombia’s website, which is constantly updated and publishes information from different dissemination platforms such as YouTube, Flickr, and X (formerly Twitter): https://pacificobiocultural.fao.org.co/.</t>
  </si>
  <si>
    <t>Output 4.1.4:
One Mid-term Review (MTR) and one Terminal Evaluation (TE)</t>
  </si>
  <si>
    <t>One Mid-term Review and one Terminal Evaluation conducted</t>
  </si>
  <si>
    <t>• 1 Terminal Evaluation (TE) process of the project was contracted with independent consultants, which is expected to take place during the second half of 2025.</t>
  </si>
  <si>
    <t xml:space="preserve">Implementation Progress (IP) , and Overall Assessment </t>
  </si>
  <si>
    <t>Please note that the overall IP ratings should be substantiated by evidence and progress reported above. The ratings and comments should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</si>
  <si>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</si>
  <si>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</si>
  <si>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</si>
  <si>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</si>
  <si>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</si>
  <si>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The project reports a satisfactory progress during the last year in most of the outputs. Being near its closure, the project in focusing in consolidating interventions, and is recommended that a good systematization of lessons learned and experiences is publicly available for other projects in the country and in the region. The project has the potential to be an excellent source of learning for other interventions aiming to generate or reconstruct the social and cultural network in communities affected by armed conflicts. It will be important to effectively implement the exit strategy, with clear roles from stakeholders at the different levels, and identifying resources to keep the results going after the project is over in nearly five months.</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</si>
  <si>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</si>
  <si>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</si>
  <si>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</si>
  <si>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t>• The project has been increasing its budget execution (94,6%) and carrying out actions to advance its implementation at the technical level in the project activities (90,5%), which are at normal levels with respect to the time that has elapsed (93,0%).
• The project has managed to mobilize more than 112% of the co-financing committed.
• 1 sustainable forestry permit approved for the collective territory of the Communal Council of the Lower part of the Saija River, through the Resolution 1405 of 2024 from the environmental authority CRC, covering 2,529 hectares in the municipality of Timbiquí (Cauca).
• 4 booklets published in digital format with the consolidated results of the Diagnosis and Strategic Assessment of the ecosystem services in the Pacific Region (VISE) in the following MUCBs of the project: i) Katíos – Caoba; ii) Tatamá – Serranía de los Paraguas; iii) Munchique – Río Saija; and iv) Cabo Manglares – Familia Awá.
• 1 "Training and Capacity Building Plan for SIRAP Pacific stakeholders" and other stakeholders involved in the implementation of the project was designed and implemented through the following 5 modalities: 1) Diploma course; 2) School of Leadership and Territorial Environmental Governance “School of Leadership and Territorial Environmental Governance”; 3) Advanced courses; 3) Short courses and workshops; and 5) Farmers Field Schools (FFS).
• 3 cohorts of the diploma course "Strengthening Governance and Nature Conservation for Peace Consolidation and Self-Sustaining Development in the Colombian Pacific", with 110 graduates who completed this training process in partnership with the Institute of Intercultural Studies from the Pontificia Universidad Javeriana de Cali, with the following results: i) 42 students completed the training cycle of the Cabo Manglares – Familia Awá and Munchique – Río Saija MUCBs (Cohort 1); ii) 26 graduates from the Farallones – Calima MUCB (Cohort 2); iii) 42 graduates from the Tatamá – Serranía de los Paraguas and Katíos – Caoba MUCBs (Cohort 3). In terms of gender participation, 52 of the graduates were women (47.3%) and 58 (52.7%) were men.
• 9 sessions of the “School of Leadership and Territorial Environmental Governance” were held with the participation of 168 leaders from 11 local community participatory structures of Black communities and Indigenous Peoples prioritized in the territories where the project was implemented (of the 168 participants, 99 were women—corresponding to 58.9%—and 69 were men—corresponding to 41.1%) who completed this training-of-trainers process in partnership with the Institute of Intercultural Studies from the Pontificia Universidad Javeriana de Cali.</t>
  </si>
  <si>
    <t>Please provide a summary paragraph on challenges of project implementation consistent with the information reported in section 2 and 3 of the PIR (Max 400 words) (This section will be uploaded to the GEF portal)</t>
  </si>
  <si>
    <t>The main issues and/or products that represent challenges for the project´s closure are listed below along with strategies:
1. The POF that was planned for the department of Nariño, in coordination with CORPONARIÑO and MinAmbiente, is being implemented through a Sustainable Forest Management Plan with the Communal Council of Bajo Mira and Frontera. In addition, the remaining hectares to meet the goal of the POFs areas are being implemented in the department of Cauca in coordination with the CRC.
2. The document that consolidates the guidelines on harmonization of ethnic territory planning instruments with territorial instruments represents a challenge for the Pacífico Biocultural project, given that the version that was in the final phase of preparation as of December 2024, was socialized for review and comments by the members of the guidelines on harmonization of ethnic territory planning instruments with territorial instruments, the Directorate of Territorial Environmental Management and National Environmental System - SINA of MinAmbiente and by the central level of PNN, who considered that this version does not correspond to the expected product. In this sense, the decision was made to create a technical roundtable with experts in this area from PNN and other institutions that are part of the SIRAP Pacific, which has guided and advanced in restructuring this product.
In this regard, work plans and strategies have been established to overcome the challenges associated with these issues and/or products.</t>
  </si>
  <si>
    <t>Implementation of Exit Strategy</t>
  </si>
  <si>
    <t xml:space="preserve">Has the project developed an Exit Strategy? If yes, please describe the progress to implement it.
</t>
  </si>
  <si>
    <t>Yes. Various discussions have been held within FAO, in which progress has been made in the design of an Exit Strategy for the project.
In accordance with the commitment established at the 5th session of the Project Steering Committee held on March 19, 2024, a detailed work plan by products was prepared, delivered and is in its final phase of implementation for the closing of the project, including the POA 2025.
Based on this work plan, during the second half of 2024 and the first half of 2025, the design of the project's Exit Strategy was completed.</t>
  </si>
  <si>
    <t xml:space="preserve">How is the project enhancing institutional capacities to foster country ownership for more durable / sustained results?
</t>
  </si>
  <si>
    <t>As part of the implementation of the “Pacífico Biocultural” project, a training and capacity-building plan was designed for the members of the SIRAP Pacific. One of the modalities of this plan was the diploma course “Strengthening Governance and Nature Conservation for Peace Consolidation and Self-Sustaining Development in the Colombian Pacific”, in which delegates from territorial authorities, environmental authorities, and national institutions participated, qualifying the technical elements to participate in processes of harmonization of territorial planning instruments.
On the other hand, the systematization of the experience of the implementation model of the Pacífico Biocultural project is in its final consolidation phase. Based on this, a series of lessons learned are being documented, which reflect the joint learning developed between the SIRAP Pacific Regional Technical Roundtable, community stakeholders, and the project's technical team. This will serve as a contribution to replicating the model and guiding future projects to be implemented in the region and throughout the country.
In addition, a joint process was carried out to draft the document “Guidelines for harmonizing territorial planning instruments with instruments specific to Black and Indigenous Peoples and development plans for rural reserves” between the project team and the members of the SIRAP Pacific Regional Technical Roundtable.
Finally, a process of discussion and joint drafting of the document “Strategic elements for the formal recognition of Community Conservation Areas in the Colombian Pacific” was carried out between the project team and the members of the SIRAP Pacific Regional Technical Roundtable.</t>
  </si>
  <si>
    <t>5. Environmental and Social Safeguards (ESS): risks from the project</t>
  </si>
  <si>
    <t>Initial ESS Risk Classification (at CEO Endorsement/Approval Stage)</t>
  </si>
  <si>
    <t>Moderate.</t>
  </si>
  <si>
    <t>New environmental and social risks.</t>
  </si>
  <si>
    <t>No new environmental and social risk were identified in this reporting period.</t>
  </si>
  <si>
    <t>Progress made towards implementing the Enivronmental and Social Management Plan (ESMP) (only for Moderate and High Risk Projects)</t>
  </si>
  <si>
    <r>
      <rPr>
        <b/>
        <sz val="9"/>
        <color rgb="FF000000"/>
        <rFont val="Arial"/>
        <family val="2"/>
      </rPr>
      <t xml:space="preserve">ESS 2: Biodiversity, Ecosystems and Natural Habitats
</t>
    </r>
    <r>
      <rPr>
        <sz val="9"/>
        <color rgb="FF000000"/>
        <rFont val="Arial"/>
        <family val="2"/>
      </rPr>
      <t xml:space="preserve">
The purpose of this Safeguard is to improve the effectiveness of the management of national and regional public governance PAs supported by the project.
• The project defined with its stakeholders (regional and national environmental authorities) the Protected Areas that were supported in the implementation of the project.
• The project agreed and worked in coordination with the corresponding environmental authorities to reach agreements on the actions to be carried out in the PAs prioritized for the project, in order to ensure that they were in line with the PA management plans.
• The project agreed with the corresponding environmental authorities on the annual work plans implemented in the PAs prioritized by the project.
• In compliance with the mitigation measures associated with this Safeguard, the final approval of the consolidated results for the effectiveness of PA management was carried out through the application of the AEMAPPS (Analysis of the Effectiveness of Protected Area Management with Social Participation – a tool designed for this measurement in areas assigned to the PNN System) and EMAP (Effectiveness of Protected Area Management – a tool designed for this measurement in regional PAs, privately governed PAs, and multiple-use PAs administered by PNN) at the national level with the METT adopted by the GEF to determine the increase in the effectiveness of PA management in the projects it finances:
o Katíos NNP: 78 (+12)
o Farallones NNP: 81 (+14)
o Tatamá NNP: 77 (+9)
o Munchique NNP: 73 (+5)
o Cabo Manglares Bajo Mira and Frontera IMND: 62 (+22)
o Río Bravo RFPR: 69 (+29)
</t>
    </r>
    <r>
      <rPr>
        <b/>
        <sz val="9"/>
        <color rgb="FF000000"/>
        <rFont val="Arial"/>
        <family val="2"/>
      </rPr>
      <t xml:space="preserve">ESS 9: Indigenous Peoples and Cultural Heritage
</t>
    </r>
    <r>
      <rPr>
        <sz val="9"/>
        <color rgb="FF000000"/>
        <rFont val="Arial"/>
        <family val="2"/>
      </rPr>
      <t xml:space="preserve">
• To date the Pacífico Biocultural Project has carried out consultations to obtain Free, Prior and Informed Consent (FPIC) with the 15 indigenous communities and ethno-territorial authorities that are directly participating in the project:
1. Communal Council of the Cacarica River watershed.
2. Major Communal Council of the Lower Atrato (COCOMAUNGUÍA).
3. Major Communal Council of Alto San Juan (ASOCASAN).
4. Communal Council of Santa Cecilia.
5. Communal Council of the Yurumanguí river.
6. Communal Council of Bajo Mira and Frontera.
7. Community Resguardo of Arquía.
8. Community Resguardo of Calle Santa Rosa.
9. Community Resguardo El Gran Sábalo.
10. Communal Council of Córdoba and San Cipriano.
11. Communal Council of Agua Clara.
12. Communal Council of Upper Anchicayá.
13. Communal Council of the Lower part of the Saija River.
14. Communal Council of Punta Soldado.
15. Communal Council of Calle Larga - Río Dagua.
• The participation of delegates from black communities and indigenous peoples has been permanently guaranteed in the different participation and governance bodies created within the framework of project implementation, such as the project's Steering Committee and the CTLMUCBs. They have also participated in the formulation and design of the different instruments for action planning and management of the territories and lead the development of the actions of the Letters of Agreement (LoA) signed with the ethno-territorial authorities as mechanisms for such implementation.</t>
    </r>
  </si>
  <si>
    <t>Grievance Redress Mechanism (GRM)</t>
  </si>
  <si>
    <t>No grievances have been received as per FAO and GEF ESS policies.</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</si>
  <si>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</si>
  <si>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</si>
  <si>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</si>
  <si>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</si>
  <si>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</si>
  <si>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</si>
  <si>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</si>
  <si>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Political</t>
  </si>
  <si>
    <t>Moderate</t>
  </si>
  <si>
    <t>Political instability: change of government and senior officials’ turnaround in national, regional, and local agencies (ministries, departmental and municipal administrations, and environmental authorities).</t>
  </si>
  <si>
    <t>The project has kept representatives from the key national authorities (MinAmbiente, PNN), sub-national agencies (CARs), and other stakeholders informed about the project's progress, achievements, and challenges. In this regard, it is important to mention that there were changes at the head of the environment sector and there is a new minister since March 2025. There were also changes in the main technical departments and offices with which the project interacts, such as the Office of International Affairs and the Directorate of Forests, Biodiversity, and Ecosystem Services; however, these changes were made without major disruption to the project.
The relationship has been strengthened: Project Technical and Steering Committee meetings were held in March 2025; in addition, MUCB Technical Committees were held in December 2024 and February 2025; as well as there has been an increased number of meetings with SIRAP Pacific bodies.
The project's main stakeholders have maintained their commitment and new partners such as Fundación Ecohabitats, CRC, and Fundación Trópico have been included.</t>
  </si>
  <si>
    <t>Low</t>
  </si>
  <si>
    <t>Local authorities show limited interest in the project and reflect a lack of willingness to take part in project activities.</t>
  </si>
  <si>
    <t>The Pacífico Biocultural project has promoted and encouraged opportunities for participation and discussion with project stakeholders through the Project Steering Committee, the Project Technical Committee and the MUCB Technical Committees.
The project has adopted a participatory approach, through the SIRAP Pacific structures of and other mechanisms, such as the negotiation and implementation of Letters of Agreement with ethnic-territorial authorities of the collective territories of black communities and prioritized Indigenous Resguardos.
Local stakeholders have been involved in the development, agreement, implementation, and monitoring of the Comprehensive Participatory Action Plans (PPIA) in each MUCB.
The model that has guided the implementation of the project has adopted, in the case of ethnic and peasant communities, a change in the relationship with the participants in the project to modify their role from “beneficiaries” to “partners”.</t>
  </si>
  <si>
    <t>Project co-financiers do not comply with the co-financing commitments.</t>
  </si>
  <si>
    <t>The project has kept its co-financiers permanently informed regarding their financial commitments to the project..
Constant communication with stakeholders has been maintained to request the report of its co-financing commitments. Most of the stakeholders have delivered it and, based on the management carried out, the confirmation of the project's counterpart goal established jointly with the partners and the GEF was surpassed, reporting to date a counterpart of more than 112% in such confirmation.</t>
  </si>
  <si>
    <t>Social</t>
  </si>
  <si>
    <t>Lack of interest and low participation by traditional authorities, local communities, and community leaders.</t>
  </si>
  <si>
    <t>The Pacífico Biocultural Project has carried out consultations to obtain Free, Prior and Informed Consent (FPIC) with the 15 ethnic communities that are directly participating in the project.
The project has promoted and there has been an active participation of ethnic and rural communities in the sessions of the MUCB Technical Committees and in the formulation, coordination, implementation, and follow-up of the project Comprehensive Participatory Action Plans (PPIA) in each MUCB, with a particular focus on women, youth, and the elderly.
In addition, the ethnic communities of the collective territories prioritized in each of the MUCBs, as well as the prioritized rural communities, have been leading the implementation of Letters of Agreement for the development of the actions prioritized in their territories.</t>
  </si>
  <si>
    <t>Low participation of women, youth, and the elderly.</t>
  </si>
  <si>
    <t>The project has applied a gender-sensitive approach and has sought to promote women's participation in the activities planned within the framework of the project. There is a "Plan for gender mainstreaming in the Pacífico Biocultural project", which has been implemented and is monitored regularly to ensure progress.
Local community participatory structures include a variety of government bodies, which are consulted and participate in decision-making.
Activities and products aimed at strengthening governance, communication, and outreach are being implemented, especially community communication processes, mainly with young people.</t>
  </si>
  <si>
    <t>Environmental</t>
  </si>
  <si>
    <t>The sequence of climate change events affects vital areas for conservation, productive landscapes, and beneficiary communities.</t>
  </si>
  <si>
    <t>The Pacífico Biocultural project has promoted a socio-ecosystem connectivity approach in its implementation, as well as processes of ecological restoration and soil recovery, sustainable production systems, PAs management effectiveness improvement, support for the formulation of ethnic territory planning instruments and implementation of early management actions for prioritized ACCs, forest management and sustainable forest management, harmonization of ethnic territory planning instruments with territorial instruments, among others, which are part of Climate Change Adaptation strategies through the implementation of Nature-Based Solutions.</t>
  </si>
  <si>
    <t>Substantial</t>
  </si>
  <si>
    <t>Socio-environmental conflicts: Extraction activities and territorial conflicts.</t>
  </si>
  <si>
    <t>Within the framework of the Output 1.1.1 - Diagnosis and Strategic Assessment of the ecosystem services in the Pacific Region (VISE), socio-environmental conflicts were identified and characterized, and within the framework of the Output 1.1.2 - Harmonization of instruments, land use conflicts of these planning instruments were identified and support was provided for the formulation or updating of ethnic territory planning instruments, such as ethno-development plans or natural resource management plans for black communities and life plans for Indigenous Peoples.</t>
  </si>
  <si>
    <t>Safety &amp; Security</t>
  </si>
  <si>
    <t>Armed conflict, disruption of public order, and problems related to security.</t>
  </si>
  <si>
    <t>The monitoring of events related to the impact of the armed conflict and disruption of public order, has been carried out on an ongoing basis by the FAO Colombia security focal point in coordination with the UNDSS, paying special attention to the focused operating windows within the MUCBs.
Efforts have been made to maintain a permanent communication and generation of early warnings in this regard. In response to the increase in situations and difficulties arising from the intensification of the armed conflict in the Colombian Pacific territories, adaptive measures have been designed and implemented by the Project Implementation Unit jointly with the local communities to mitigate this risk, such as, holding meetings and workspaces in the municipal capitals, among other strategies. Some actions pending implementation in the department of Chocó, whose coordination coincided with the closing phase of the project, were affected in the process of formalizing the corresponding Letter of Agreement as a result of the kidnapping of the director general of CODECHOCÓ..</t>
  </si>
  <si>
    <t>Institutional</t>
  </si>
  <si>
    <t>The institutional post-conflict structure and roles and responsibilities have only recently been defined, which may limit the impact of the project.</t>
  </si>
  <si>
    <t>To date, there has been no impact in this regard.</t>
  </si>
  <si>
    <t>No</t>
  </si>
  <si>
    <t>Lack of willingness of subnational and local authorities and private sector to apply the guidelines for harmonization of territorial and environmental management planning instruments that safeguard cultural, biological, and ecosystem services’ diversity.</t>
  </si>
  <si>
    <t>Within the framework of the sessions of the MUCB Technical Committees, the elected governments (which began their administration in January 2024) were convened to promote dialogue based on their government plan for managing the implementation of pilot exercises to harmonize planning instruments. In addition, these new local administrations have been involved in the process of agreeing on the guidelines and, subsequently, in their application.
However, during the first half of 2025, no progress was reported in the development of the six pilot projects considered part of the agreed strategy to apply the guidelines for harmonizing planning instruments, as there is currently no consolidated and validated proposal for the harmonization guidelines.</t>
  </si>
  <si>
    <t>Worldwide emergency situation due to the Covid-19 pandemic.</t>
  </si>
  <si>
    <t>This situation has already been overcome worldwide given that the World Health Organization (WHO) declared the end of the Covid-19 pandemic.</t>
  </si>
  <si>
    <t>Project overall risk rating (Low, Moderate, Substantial or High):</t>
  </si>
  <si>
    <t>FY2024 rating</t>
  </si>
  <si>
    <t>FY2025 rating</t>
  </si>
  <si>
    <t>Comments/reason for the rating for FY2025 and any changes (positive or negative) in the rating since the previous reporting period</t>
  </si>
  <si>
    <t>The risk level associated mainly with external factors to the Pacífico Biocultural project remains the same. It is considered that the security risk, the Socio-environmental conflicts, change of government and senior officials’ turnaround in national, regional, and local agencies and the lack of willingness of subnational and local authorities and private sector to apply the guidelines for harmonization are the only ones that could directly affect the project’s implementation. However, so far, the staff of the project has not had major security issues or situations directly since we work and-in-hand with the communities in territory.</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</si>
  <si>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</si>
  <si>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</si>
  <si>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</si>
  <si>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or supervision mission recommendations</t>
  </si>
  <si>
    <t>Measures implemented during this Fiscal Year</t>
  </si>
  <si>
    <t>Recommendation 1:
Review current administrative processes and analyze the possibility of developing a differential approach for processes carried out with the participation of stakeholders belonging to ethnic communities (indigenous and ‘Afro-descendant’), considering the reality of the territories in which the project is implemented where there is low access to banking services, limited internet access, lack of services such as chambers of commerce, unions and insurance companies, and informality in local commerce, among others.</t>
  </si>
  <si>
    <t>In the Management Response, the recommendation was partially accepted, considering that the change in FAO standards is not in the scope of either the project or FAOCO. Therefore, it was suggested that RLC raise the issue with FAO headquarters. In this regard, the following actions were taken:
1. The necessary meetings were held and negotiations with the FAOCO Representation, RLC and Headquarters, which made it possible to determine the feasibility of the proposed mechanisms (Letter of Agreement – LoA with a differential approach, beneficiaries grants, among others) as part of the implementation of the project.
In the management and signing of the LoAs with the ethnic communities prioritized in the project implementation, the cultural characteristics of both indigenous peoples and black communities, the geographical and security conditions of each of the territories were taken into account, reviewing individually the situation of each organization, and relaxing some requirements to achieve the signing of the agreements in accordance with FAO manuals. This implied additional actions of accompaniment by FAO, including administrative issues, thus strengthening the organizations in an integral manner.</t>
  </si>
  <si>
    <t>Recommendation 2:
Provide support from a gender specialist from FAO Colombia, to accompany and advise the professional specialized in social participation and “differential approach” (ethnic and gender) of the project, to ensure the effective integration of the gender perspective in the activities carried out in the territories, and compliance with the plan for mainstreaming the gender perspective, including the development of studies on the roles of men and women in land management, to feed intervention strategies in the MUCBs. It is suggested to give special attention to gender mainstreaming in the activities of Component 3, given its lower level of progress, which will allow the project to move from complying with a requirement to having a greater impact on the actions implemented.</t>
  </si>
  <si>
    <t>Different capacity building spaces were led by Marcela Pinto, gender specialist of the GCF - Visión Amazonía project. She supported and advised the project's technical team on the incorporation of the gender approach in the implementation of the actions under development and the systematization of the progress consolidated in the framework of this process.
Specifically, the knowledge and approach to the gender approach was assessed by the project's technical team. Subsequently, a gender awareness workshop "Weaving knowledge together: let's talk about gender" was held, as a space for collective construction for the project. Finally, the "Plan for gender mainstreaming in the Pacífico Biocultural project" was reviewed, adjusted, refined, monitored, and periodically updated.</t>
  </si>
  <si>
    <t>Recommendation 3:
Analyze the possibility of a no-cost time extension once this proposal has been approved by the Project Steering Committee (see recommendation 13). The extension proposal contemplates a six-month period for the implementation of activities and a three-month period for the project’s administrative closure, allowing the project to have a realistic timeframe for the achievement of results and the development of the proposed outputs, especially those corresponding to Component 3, which started with a delay of about 20 months.</t>
  </si>
  <si>
    <t>The level of compliance with the targets and the financial balances available for each of the components for the achievement of the different commitments established within the framework of the project was reviewed, information that was socialized and shared with the Project Steering Committee in an extraordinary session held on August 14, 2023, in which:
“The members of the Project Steering Committee agreed on the need to extend the project, taking into account the different reasons for the delays, being the COVID-19 pandemic and the withdrawal of UNIDO as one of the GEF implementing agency of the project, the main causes of these delays.
The extension of the project was discussed. William Klinger, director of the IIAP, proposed that the extension be until the end of the current national government, that is to say until August 2026, in order to be able to make a connection between the goals for the region of the project's actions and the current National Development Plan. In this regard, Laura Bermúdez, advisor to MinAmbiente, stated that an extension of up to 12 months is considered a minor amendment to the project and is within FAO’s authority, as the GEF implementing agency; while an extension that exceeds 12 months must go to the GEF. In this context, William Klinger, director of the IIAP, presented the proposal for an extension for an additional 12 months, which was unanimously approved by the members of the Project Steering Committee”.
In addition, the Project Implementation Unit carried out the different meetings and negotiations necessary for the approval of the 12-month time extension, formally in FAO's FPMIS system.</t>
  </si>
  <si>
    <t>Recommendation 4:
To make visible the project’s contributions to peace-building processes in the territories, such as those achieved through the strengthening of local governance structures, the improvement of communities' livelihoods and the construction of social fabric, which increases resilience and reduces the vulnerability of local stakeholders to violence and illegality present in the Colombian Pacific region.</t>
  </si>
  <si>
    <t>Of the measures committed to in the Management Response, the Project Implementation Unit moved forward with the following actions:
1. Workshops with the project team and guidance from the Intercultural Studies at the Pontificia Universidad Javeriana de Cali  to jointly analyze the contributions made within the framework of the project's implementation to the consolidation of territorial peace in the MUCBs and territories prioritized in the project. Based on the above, the document “Contributions of the Pacífico Biocultural project to territorial peacebuilding” was consolidated.
2. Periodic meetings were held in which progress was made in the systematization of actions and in the design and publication of communication products for the dissemination of the different topics addressed by the project.
3. Communication channels with the SIRAP Pacific and the different project committees were strengthened, both in terms of frequency and quality of content.</t>
  </si>
  <si>
    <t>Recommendation 5:
Analyze the appropriateness of the role played by MinAmbiente as the Executing Entity for the project, according to the PRODOC and the operational manual - MOP, versus the role it plays in practical terms, where both execution and implementation are the responsibility of FAO.</t>
  </si>
  <si>
    <t>In the Management Response, the recommendation was partially accepted, with the purpose of clarifying the terminology on the role of the Ministry between the FAOCO Representation and MinAmbiente, as the GEF Operational Focal Point in Colombia. It was concluded that, although MinAmbiente is not the "direct" Executing Agency in the territory -a responsibility led by FAO-, the Ministry did provide guidance and guidelines for planning, monitoring, and adjustments related to the implementation of actions in the territory. In other words, the Ministry did play a role as co-executor.</t>
  </si>
  <si>
    <t>Recommendation 6:
Focus efforts on the implementation of activities with the lowest level of progress, especially those of Component 3, and to promote at all times the articulation between components and MUCBs, using as a guide the socio-ecosystem connectivity strategy considered in the design, with the support of the MUCB professionals and the MUCB Local Facilitator, given their proximity to communities in the territories.</t>
  </si>
  <si>
    <t>Taking into account the recommendation submitted by the independent evaluators in the framework of the MTR, as well as the planning previously carried out by the project team, a greater effort was dedicated to the implementation of the activities and execution of financial resources of Component 3, giving priority to Outputs 3.1.2 (SFM initiatives and sustainable production systems) and 3.2.2 (Biodiversity-derived products with market access), which were the most backward in their implementation.
On the other hand, significant progress was in the development of procurement processes of equipment, supplies, goods, and other materials identified in improvement plans and in training and capacity building for Green Businesses, Value Addition Units, nature tourism initiatives and prioritized sustainable production systems.
Finally, team capacity-building events were held to advance the incorporation and appropriation of the socio-ecosystemic connectivity approach, a process that, in coordination with WWF Colombia, enabled the consolidation of a socio-ecosystemic connectivity model for the Colombian Pacific, which became one of the strategic products of the project for the management carried out in the territory by institutional and community actors in the region.</t>
  </si>
  <si>
    <t>Recommendation 7:
Promote local communication spaces and mechanisms within the communities (‘mentideros’, ‘caminar la palabra’, among others), with support from the MUCB professionals, the MUCB Local Facilitator and community communication collectives identified in the Katíos-Caoba and Cabo Manglares-Familia Awá MUCBs, as a strategy for the internalization and appropriation of external concepts promoted by the project.
In the MUCBs where there are no community communication collectives, analyze the feasibility and interest of local stakeholders to create this type of groups and/or identify other strategies to work communication issues and internalization of concepts with community stakeholders.</t>
  </si>
  <si>
    <t>The project has promoted and strengthened the articulation of community communication collectives to the processes carried out by the project in the MUCBs, for example: the linking of the community communication collective of the Communal Council of Bajo Mira and Frontera to the dissemination of the progress in the development of the mangrove ecosystem restoration processes prioritized in this territory; the articulation of the community communication collective of the Major Communal Council of the Lower Atrato (COCOMAUNGUÍA) for the recording of videos for the dissemination and positioning of Los Katíos NNP; promoting the youth of the community communication collective of the Community Resguardo El Gran Sábalo to lead the video recording of the "Exchange of experiences in environmental governance and tourism in indigenous territories", held in La Planada and La Nutria Nature Reserves; among others.
Finally, this entire exercise resulted in the creation of the Colombian Pacific Community Communication Network, a body that coordinates various initiatives supported by the project, as well as other initiatives that seek to strengthen the management and contribution of communication for development to the consolidation of self-development processes in the region.</t>
  </si>
  <si>
    <t>Recommendation 8:
Create environmental working groups or committees, within each ethnic community participating in the project, made up of leaders appointed by the boards of directors and authorities of each Community Resguardo and Communal Council, who do not fulfill a political but technical role, with a medium and long-term vision, not being subject to the political ups and downs of the different governance structures of the communities.
The members of these groups will be trained in the main topics promoted by the project in order to acquire enough skills and abilities to continue the actions in the MUCBs at the end of the project, and in particular to facilitate the connection with the new boards of directors and authorities of indigenous and ‘Afro-descendant’ communities, since they are renewed every year, avoiding delays as a result of these changes that could affect decision-making regarding the project. They will also play a key role in building and strengthening local capacities with women and youth groups in particular, serving as interlocutors with institutions and cooperation initiatives. All of these working groups or teams could be considered as part of a community conservation strategy or network anchored to the Pacific SIRAP.</t>
  </si>
  <si>
    <t>The recommendation was partially accepted because the project has not promoted and will not promote the creation of new working groups. Support has been given to the strengthening of existing community bodies that were prioritized by the communities themselves in the framework of the implementation of Output 1.2.2. Most of these are environmental committees or boards of directors of the Communal Councils and Indigenous Peoples participating in the project; these bodies worked on the issues recommended by the evaluators who led the MTR.
In addition, within the framework of strengthening the participation structures of the SIRAP Pacific (Output 1.2.1), some instances were selected within the framework of its operational structure (sub-regional, departmental, or local) and the discussion of these topics was proposed, since, being more structural spaces, they will guarantee the sustainability of its capacities over time. Specifically, in the Diploma “Strengthening Governance and Nature Conservation for Peace Consolidation and Self-Sustaining Development in the Colombian Pacific” the methodology of the Innovation and Territorial Development Laboratories (LITS), a strategy designed by the Institute of Intercultural Studies from the Pontificia Universidad Javeriana de Cali, which enabled joint work between participants from black, indigenous, and peasant communities, environmental authorities, local government entities, and national institutions that are part of the "Inter-institutional Technical Committee of the Land Use Planning Commission (CI COT)" that participated in the development of each of the 3 cohorts of the diploma course, which resulted in the joint design of 12 projects in which the theoretical and practical elements worked on in the diploma course were applied, taking as a reference the dynamics, problems, and context of the participating territories and institutions.
Finally, as part of Output 1.2.2, the “School of Leadership and Territorial Environmental Governance” was implemented through the development of 9 sessions with the participation of 168 leaders from each of the 5 MUCBs.</t>
  </si>
  <si>
    <t>Recommendation 9:
Integrate into the project’s M&amp;E platform the gender mainstreaming plan and its indicators, as a subsystem, in order to closely monitor its compliance, especially those focused on the integration of the gender approach in the project's actions and products that are underway or that have not yet begun.</t>
  </si>
  <si>
    <t>The "Plan for gender mainstreaming in the Pacífico Biocultural project", was integrated into the project's M&amp;E platform and was monitored periodically to ensure compliance.</t>
  </si>
  <si>
    <t>Recommendation 10:
Develop a monitoring and follow-up plan for forest restoration actions that will make it possible to know the geo-referenced location of the intervened areas (either as passive or active restoration), the community where they are located, the area intervened, and other data such as planting density, species used, forestry arrangements, and the percentage of mortality and replanting. It is suggested that each community be responsible for collecting the information and transferring it to the project every three or four months, which will be responsible for integrating it into a subsystem for monitoring and follow-up of the restored areas, which will be part of the project’s M&amp;E platform.</t>
  </si>
  <si>
    <t>The recommendation is considered relevant, but to ensure its sustainability, additional time and resources are required. The monitoring and follow-up of the restoration processes was included as part of the Letters of Agreement – LoAs with the communities prioritized for implementation, exercises in the framework of which technical guidance has been provided for their incorporation. It is emphasized that the implementation of the monitoring of the restoration experiences within the framework of the project was and will continue to be led by the communities with which these actions are being developed in their territories with the guidance and accompaniment of the respective environmental authority, to this end, as part of the products and agreements established with the project's Technical Committee, a community monitoring plan for the restoration processes was designed and agreed upon.
In addition, it is important to mention that MinAmbiente's technical guidelines for restoration processes have been taken into consideration. Information on restoration processes will be reported both on the MinAmbiente platform and in the FAO FERM system.</t>
  </si>
  <si>
    <t>Recommendation 11:
Coordinate with MinAmbiente the possibility of linking the SFM initiatives to be developed with the National Traceability System, which is currently being implemented. This in other to contribute to the operation of the system and to add value to the wood and other non-timber products that are used as a result of management plans.</t>
  </si>
  <si>
    <t>In the Management Response, the recommendation was rejected because although it is considered relevant, it requires additional resources that the project does not have and, in addition, it is outside the scope of the project activities contemplated in the PRODOC.</t>
  </si>
  <si>
    <t>Recommendation 12:
Develop and implement a project Exit Strategy, in partnership with FAO and the SIRAP Pacific, that involves the transfer of responsibilities to institutional and community stakeholders that will remain in the territories at the end of the project, along with capacity building of local stakeholders on governance issues, strengthening of collectives and self-management capacities for decision-making.</t>
  </si>
  <si>
    <t>Various discussions have been held within FAO, in which progress has been made in the design of an Exit Strategy for the project.
In accordance with the commitment established at the 5th session of the Project Steering Committee held on March 19, 2024, a detailed work plan by products was prepared, delivered and is in its final phase of implementation for the closing of the project, including the POA 2025.
Based on this work plan, during the second half of 2024 and the first half of 2025, the design of the project's Exit Strategy was completed.</t>
  </si>
  <si>
    <t>Recommendation 13:
Project Steering Committee – Review and analyze the proposed changes to the Results Framework and time extension, revised as part of the MTR. The first aimed at clarifying the scope of the Results Framework, and the second in order to be able to finalize the proposed outputs and activities (especially those of Component 3, which started about 20 months late).</t>
  </si>
  <si>
    <t>In response to the recommendation made by the MTR evaluators, the Project Implementation Unit reviewed the level of compliance with the targets and the financial balances available for each of the components for the achievement of the different commitments established within the framework of the project was reviewed, information that was socialized and shared with the Project Steering Committee in an extraordinary session held on August 14, 2023, in which the following information was provided:
“The members of the Project Steering Committee agreed on the need to extend the project, taking into account the different reasons for the delays, being the COVID-19 pandemic and the withdrawal of UNIDO as one of the GEF implementing agency of the project, the main causes of these delays.
The extension of the project was discussed. William Klinger, director of the IIAP, proposed that the extension be until the end of the current national government, that is to say until August 2026, in order to be able to make a connection between the goals for the region of the project's actions and the current National Development Plan. In this regard, Laura Bermúdez, advisor to MinAmbiente, stated that an extension of up to 12 months is considered a minor amendment to the project and is within FAO’s authority, as the GEF implementing agency; while an extension that exceeds 12 months must go to the GEF. In this context, William Klinger, director of the IIAP, presented the proposal for an extension for an additional 12 months, which was unanimously approved by the members of the Project Steering Committee”.
In addition, the Project Implementation Unit carried out the different meetings and negotiations necessary for the approval of the 12-month time extension, formally in FAO's FPMIS system.
On the other hand, proposals for changes in the results framework were submitted to the Project Steering Committee for consideration and were unanimously approved by its members.</t>
  </si>
  <si>
    <t>Recommendation 14:
Indigenous and ‘Afro-descendant’ communities – Actively participate in the design of the project’s Exit Strategy, with the objective that it includes a clear and concrete strategy for the transfer of responsibilities to local institutions, so that they provide technical, political, and financial support to the ethnic communities for the continuation of the actions developed by the project.</t>
  </si>
  <si>
    <t>The project will facilitate the logistics and spaces for leaders of Indigenous Peoples and Community Councils of black communities’ stakeholders of the project to participate in the various consultation processes with the FAO and with external partners to develop and implement the project exit strategy, in alliance with SIRAP Pacific. Among these spaces, it is highlight the exchange of experiences and lessons learned by the ethnic and rural communities participating in the project's implementation, as well as the workshop on systematizing the experience associated with the project's implementation model from a community perspective, held in May 2025.</t>
  </si>
  <si>
    <t>Recommendation 15:
Corporación Biocomercio Sostenible &amp; BIOINNOVA – Join efforts and take better advantage of the synergies and complementarities that arise as part of the process of implementing Component 3 actions in the MUCBs. Specifically, BIOINNOVA can be guided by the progress and learnings of Biocomercio, given the higher level of progress in the activities, and the Green Business in general, in the MUCBs where Biocomercio actions are implemented.</t>
  </si>
  <si>
    <t>Several articulation and coordination workspaces were held between Corporación Biocomercio Sostenible and BIOINNOVA in order to join efforts and take better advantage of the synergies and complementarities that occur as part of the process of implementing the actions of Component 3. Specifically, BIOINNOVA was able to capitalize on the progress in the implementation of actions and the consequent learning of Biocomercio in the context and reality of each of the MUCBs.</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</si>
  <si>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</si>
  <si>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</si>
  <si>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</si>
  <si>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</si>
  <si>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</si>
  <si>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</si>
  <si>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</si>
  <si>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Some minor amendments that specify and clarify certain aspects of the Results framework were suggested under the MTR and were approved by the Project Steering Committee, which are incorporated in this report.</t>
  </si>
  <si>
    <t>August 2024</t>
  </si>
  <si>
    <t>Project Steering Committee</t>
  </si>
  <si>
    <t>Components and cost</t>
  </si>
  <si>
    <t xml:space="preserve">Institutional and implementation arrangements </t>
  </si>
  <si>
    <t>At the request of MinAmbiente, a Project Operating Manual was designed. This document compiles the main clarifications, details and/or updates regarding the institutional and implementation arrangements regarding the content of the PRODOC, for example, the conformation of the Project Steering Committee and the definition of how their respective delegates are elected.</t>
  </si>
  <si>
    <t>Since March 2021 and actualized in March 2022</t>
  </si>
  <si>
    <t>Financial management</t>
  </si>
  <si>
    <t>Considering the request of MinAmbiente, the authorization by the GEF and the fact that UNIDO was unable to exercise its role as a GEF implementing agency of the Pacífico Biocultural project, FAO had to carry out a budget revision process to include in FPMIS the amount of USD $1.942.669 that UNIDO was responsible for.</t>
  </si>
  <si>
    <t>GEF</t>
  </si>
  <si>
    <t>MinAmbiente and FAO</t>
  </si>
  <si>
    <t>May 2022</t>
  </si>
  <si>
    <t>Project Task Force (PTF)</t>
  </si>
  <si>
    <t>Implementation schedule</t>
  </si>
  <si>
    <t>The MTR recommended an extension of 9 months, and the Project Steering Committee approved an extension of 12 months</t>
  </si>
  <si>
    <t>August 2023</t>
  </si>
  <si>
    <t>Executing Entity</t>
  </si>
  <si>
    <t>Executing Entity Category</t>
  </si>
  <si>
    <t>Minor project objective change</t>
  </si>
  <si>
    <t>Safeguards</t>
  </si>
  <si>
    <t>Risk analysis</t>
  </si>
  <si>
    <t>Two new risks have been identified by the project: the lack of willingness of subnational and local authorities and private sector to apply the guidelines for harmonization of territorial and environmental management planning instruments that safeguard cultural, biological, and ecosystem services’ diversity; and the worldwide emergency situation due to the Covid-19 pandemic.</t>
  </si>
  <si>
    <t>Since March 2020 and continues in force to date</t>
  </si>
  <si>
    <t>1st PIR</t>
  </si>
  <si>
    <t>Increase of GEF project financing up to 5%</t>
  </si>
  <si>
    <t>Co-financing</t>
  </si>
  <si>
    <t>UNIDO was unable to exercise its role as a GEF implementing agency of the Pacífico Biocultural project and FAO had to act as the only GEF implementing agency of the project. UNIDO’s co-financing amount confirmed at CEO endorsement was reviewed and they will not provide co-financing certification.</t>
  </si>
  <si>
    <t>Location of project activity</t>
  </si>
  <si>
    <t>Adjustments were made to the polygon’s boundaries of the Farallones – Calima and Tatamá – Serranía de los Paraguas MUCBs, as requested by the institutional project stakeholders.</t>
  </si>
  <si>
    <t>Other minor project amendment (define)</t>
  </si>
  <si>
    <t>12 GEF Council meeting documents, guidelines, project and program cycle policy 2020 update</t>
  </si>
  <si>
    <t>9. Stakeholders' Engagement</t>
  </si>
  <si>
    <t>Please report on progress, challenges,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</si>
  <si>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</si>
  <si>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</si>
  <si>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</si>
  <si>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</si>
  <si>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Government Institutions</t>
  </si>
  <si>
    <t>Ministry of Environment and Sustainable Development (MinAmbiente)</t>
  </si>
  <si>
    <t>Executing agency of the project and GEF focal point.</t>
  </si>
  <si>
    <t>The project has had a close relationship with MinAmbiente and its different offices: the Directorate of Forests, Biodiversity and Ecosystemic Services; the Office for Green and Sustainable Business; and the Office for International Affairs.
Taking into account that MinAmbiente is the main entity responsible for developing the national policy related to environment and it also shall establish the guidelines for proper land planning and use, during the project implementation process MinAmbiente has participated in the discussions for the agreement of the guidelines on harmonization of ethnic territory planning instruments with territorial instruments of prioritized municipalities (Output 1.1.2) and in the development of the Output 2.2.2 - Technical guidelines as support for the regulatory process to formalize the OECs in the Pacific region.
MinAmbiente has also participated actively in the Project Steering Committee, Project Technical Committee and the MUCB Technical Committees.</t>
  </si>
  <si>
    <t>National Natural Parks of Colombia (PNN)</t>
  </si>
  <si>
    <t>Project partner. The director of the Pacific Territorial Directorate – DTPA was appointed by MinAmbiente as the National Project Director (NPD), who is responsible for the execution and coordination of the project.</t>
  </si>
  <si>
    <t xml:space="preserve">PNN has contributed with its extensive experience in working with communities, building consensus, and participating in dialogues through its permanent presence in the territory, in addition to being a conservation leader.
The project provided support for managing the PAs to increase the management effectiveness of PAs, through the acquisition of equipment and supplies for the management of PAs; activities related to the implementation of PAs management plans; support for the strengthening governance mechanisms in the Pas; and articulating the strengthening of community communication groups or collectives to the environmental education process led by PNN.
PNN has also participated actively in the Project Steering Committee, Project Technical Committee and the MUCB Technical Committees.
</t>
  </si>
  <si>
    <t>Regional Autonomous Corporations (CARs):
CODECHOCÓ
CARDER
CVC
CRC
CORPONARIÑO</t>
  </si>
  <si>
    <t>CARs play a beneficiary and partner role providing support to all the outputs.</t>
  </si>
  <si>
    <t>CARs have played a key role as beneficiaries and partners providing support to all the project’s outputs in their territories.
For this project, CARs are the target of actions to strengthen capacity that will improve their technical and operational capacities so that biodiversity-friendly production systems can be sustainable over time, in addition to strengthening their forest planning and management capacities.
CARs have also participated actively in the Project Steering Committee, Project Technical Committee and the MUCB Technical Committees.
In terms of communication, it has also established a relationship with the communication office to support outreach on specific topics and specific actions, providing information to communication partner offices to jointly develop products.</t>
  </si>
  <si>
    <t>NGOs</t>
  </si>
  <si>
    <t>Corporación Biocomercio Sostenible</t>
  </si>
  <si>
    <t>Project partner in the execution of project Component 3.</t>
  </si>
  <si>
    <t>Biocomercio and FAO implemented Letters of Agreement – LoA for the execution of project Component 3.
Considering that UNIDO was unable to exercise its role as a GEF implementing agency of the Pacífico Biocultural project, FAO had to resume dialogues and negotiations with Corporación Biocomercio Sostenible to be able to achieve an execution agreement.</t>
  </si>
  <si>
    <t>BIOINNOVA</t>
  </si>
  <si>
    <t>BIOINNOVA and FAO implemented Letters of Agreement – LoA for the execution of project Component 3.
Considering that UNIDO was unable to exercise its role as a GEF implementing agency of the Pacífico Biocultural project, FAO had to resume dialogues and negotiations with BIOINNOVA to be able to achieve an execution agreement.</t>
  </si>
  <si>
    <t>Other NGOs project partners:
WWF Colombia
UNIPA
Fundación Ecohabitats
Corpoversalles
Fundación Sigma
Fundación San Cipriano
FELCA
Corporación Serraniagua
Asogonadule
Institute of Intercultural Studies from the Pontificia Universidad Javeriana de Cali
En Puja
Corparien
Fundación Trópico
Fundación Futuro Verde</t>
  </si>
  <si>
    <t>Project partners in the execution of some project Outputs.</t>
  </si>
  <si>
    <t>The project partners and FAO implemented and some are still currently implementing Letter of Agreements – LoAs for the execution of some project Outputs.</t>
  </si>
  <si>
    <t>Private Sector entities</t>
  </si>
  <si>
    <t>Green Business initiatives, Value Addition Units – UAV and community-based nature tourism initiatives</t>
  </si>
  <si>
    <t>Green Business initiatives, Value Addition Units – UAV and community-based nature tourism initiatives.</t>
  </si>
  <si>
    <t>27 Green Business initiatives, 7 Value Addition Units – UAV and 6 community-based nature tourism initiatives were supported by the project.
Considering that UNIDO was unable to exercise its role as a GEF implementing agency of the Pacífico Biocultural project, FAO had to assume leadership of this process.</t>
  </si>
  <si>
    <t xml:space="preserve">Others </t>
  </si>
  <si>
    <t>SIRAP Pacific</t>
  </si>
  <si>
    <t>Project beneficiary and partner.</t>
  </si>
  <si>
    <t>The SIRAP Pacific constitutes an articulation scenario for linking environmental officials (CARs and PNN), MinAmbiente, research institutions (INVEMAR and IIAP), institutional regional stakeholders, and ethnic (indigenous and Black) and rural communities with local conservation processes in the region.
The SIRAP Pacific participates in all the project’s outcomes and products and within the framework of its participation structures, the different actions of the project have been disseminated, socialized and/or agreed.
The SIRAP Pacific has also participated actively in the Project Steering Committee, Project Technical Committee and the MUCB Technical Committees.</t>
  </si>
  <si>
    <t>Institute of Environmental Research of Pacific (IIAP) John von Neumann</t>
  </si>
  <si>
    <t>The IIAP is part of the SIRAP Pacific and is a project beneficiary and partner.</t>
  </si>
  <si>
    <t>The IIAP engaged in different ways: used to served as the SIRAP Pacific technical secretariat; has also participated actively in the Project Steering Committee, Project Technical Committee and the MUCB Technical Committees; has played a significant role in developing Output 1.1.3, as this is a regional node of Colombia SIAT; and in supporting all the project outcomes and results.</t>
  </si>
  <si>
    <t>Institute of Marine and Coast Research José Benito Vives de Andreis (INVEMAR)</t>
  </si>
  <si>
    <t>INVEMAR is part of the SIRAP Pacific and is a project beneficiary and partner.</t>
  </si>
  <si>
    <t>INVEMAR implemented actions foreseen in the 3 components of the monitoring program of the Cabo Manglares Bajo Mira and Frontera IMND management plan.
In terms of communication, it was also established a relationship with the communication office to support outreach on specific topics that are related to the monitoring program carried out by INVEMAR in Cabo Manglares Bajo Mira and Frontera IMND.
INVEMAR has also participated actively in the project Technical Committees and the MUCB Technical Committees.</t>
  </si>
  <si>
    <t>Indigenous Resguardos and Communal Councils</t>
  </si>
  <si>
    <t>Ethnic communities constitute relevant stakeholders in project implementation, and they are direct beneficiaries and partners.</t>
  </si>
  <si>
    <t>To date the Pacífico Biocultural Project has carried out consultations to obtain Free, Prior and Informed Consent (FPIC) with the 15 indigenous communities and ethno-territorial authorities that are directly participating in the project.
Ethnic communities and FAO implemented and some are still currently implementing Letter of Agreements – LoAs for the execution of some project Outputs in their territories.
Delegates have participated in the Project Steering Committee and the MUCB Technical Committees.</t>
  </si>
  <si>
    <t>Instituto de Investigación de Recursos Biológicos Alexander Von Humboldt (IAvH)</t>
  </si>
  <si>
    <t>New project partner in the execution of some project Outputs.</t>
  </si>
  <si>
    <t>The IAvH and FAO implemented a Letter of Agreement – LoA for the execution of some project Outputs.</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</si>
  <si>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</si>
  <si>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</si>
  <si>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</si>
  <si>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</si>
  <si>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</si>
  <si>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overall natural resources</t>
  </si>
  <si>
    <t>Women have been promoted and empowered, to ensure the impact of their participation in the different structures for the construction and formulation of plans in access to and control over natural resources. For instance, most of the 27 Green Business initiatives, 7 Value Addition Units – UAV and 6 community-based nature tourism initiatives that were strengthened by the project, are led by women and/or have a considerable number of women.</t>
  </si>
  <si>
    <t>b. Improving women's participation and decision making</t>
  </si>
  <si>
    <t>The Pacífico Biocultural project has always promoted equal participation of men and women in its decision-making mechanisms, such as the Project Steering Committee, Project Technical Committee and the MUCB Technical Committees. Consequently, there has been an active participation of women in the sessions of the 5 MUCB Technical Committees for the construction, consultation, validation, and follow-up of the participatory action plans – PPIA for 2022, 2023, 2024 and 2025 in each of the MUCBs.
This has been done with the purpose to promote, strengthen, empower, improve, and guarantee women’s participation in the decision-making in community structures and institutional bodies for the governance of environmental resources.</t>
  </si>
  <si>
    <t>c. generating socio-economic benefits or services for women</t>
  </si>
  <si>
    <t>A scoring criterion related to the number of women participating in the productive initiatives was included for the selection of the productive initiatives. In fact, most of the 27 Green Business initiatives, 7 Value Addition Units – UAV and 6 community-based nature tourism initiatives that were strengthened by the project, are led by women and/or have a considerable number of women.
The project includes socio-economic benefits, such as incentives and economic supports to green business initiatives, SFM initiatives and sustainable production systems, UAVs of biodiversity-derived products, biodiversity-derived products, and community-based nature tourism initiatives where women can generate and obtain socio-economic services to improve their conditions. Indeed, one of the project targets is 40% of SFM initiatives and production systems led by women (Outcome 3.1), which was achieved taking into account that five (5) out of the 12 SFM initiatives and sustainable production systems supported by the project are led by women, which corresponds to 41.7%.</t>
  </si>
  <si>
    <t>Any other good practices on gender</t>
  </si>
  <si>
    <t>A good practice was materialized in the agreement of a "Plan for gender mainstreaming in the Pacífico Biocultural project" with its corresponding indicators, goals and periodic follow-up, which allowed the articulation of actions as well as the guidance of the Project Implementation Unit in order to achieve the established goals. Of the above, the following 2 examples stand out:
- 3 cohorts of the diploma course: “Strengthening Governance and Nature Conservation for Peace Consolidation and Self-Sustaining Development in the Colombian Pacific” with 110 graduates who completed the training process, 52 of the graduates were women (47.3%) and 58 (52.7%) were men.
- 9 sessions of the "School of Leadership and Territorial Environmental Governance" developed with the participation of 168 participants, 99 of the graduates were women (58.9%) and 69 were men (41.1%).</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</si>
  <si>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</si>
  <si>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</si>
  <si>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</si>
  <si>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If YES, what is the implementation progress? 
In your answer, please describe how the project is fostering knowledge sharing and learning among stakeholders at national and sub-national level.</t>
  </si>
  <si>
    <t>Within the framework of the communication strategy for development, the project designed a knowledge management strategy with a methodological proposal to systematize experiences and lessons learned from all the activities that the project develops in the MUCBs. During the implementation of the project's actions, information on experiences has been compiled as the processes have progressed and written, audiovisual and photographic content has been produced.
Similarly, efforts were articulated with the community communication collectives of the Communal Council of Bajo Mira and Frontera and the Communal Council of Santa Cecilia to produce audiovisual products based on systematization exercises of the project's actions in these communities, thus motivating the generation of knowledge and learning of good practices in the implementation of actions in the MUCBs.
Communal Council of Santa Cecilia Tourism Plan: https://youtu.be/cwga7yRVRnY 
Restoration process in the Communal Council of Bajo Mira and Frontera: https://youtu.be/97lBqv8FLqM
Currently, the Project Implementation Unit is carrying out a systematization process in order to obtain lessons learned from the project's implementation model, supported by El Taller Fundación, with 3 working spaces carried out with the Project Implementation Unit as well as with different community and institutional partners. These inputs will make it possible to systematize the experience in the following 5 areas of analysis:
- From the desk to the territory - the project implementation model.
- From dissemination to advocacy - the project's communication.
- From beneficiaries to partners - the role of communities.
- From intentions to conditions - governance.
- From fragments to mosaics - connectivity model.</t>
  </si>
  <si>
    <t xml:space="preserve"> If NO, how does the project identify, collect and document good practices? </t>
  </si>
  <si>
    <t>N/A.</t>
  </si>
  <si>
    <t xml:space="preserve">Please list good practices, including key-technical and/or institutional innovations, from the project thus far. </t>
  </si>
  <si>
    <t>1) The change in the concept of "beneficiaries" to "partners", adopted by the Community Resguardos and Communal Councils (project target population), seen as a form of vindication as subjects of rights, entails a paradigm shift that promotes that the communities have an active role in the implementation of the project, including the implementation of actions (formalized through LoAs) or through their participation with voice and vote in the sessions of the MUCB Technical Committees and the Project Steering Committee, contributing greatly to the increased responsibility for the implementation and sustainability of project actions.
2) The presence of the project's technical personnel in the MUCBs has allowed a constant accompaniment of the communities, achieving their empowerment and commitment.
3) The project's implementation model, which brings together different actors participating in different governance structures (MUCB Technical Committees, the Project Technical Committee and the Project Steering Committee), including institutional and community stakeholders, has become a pillar that allows for progress in implementation, minimizing risks such as security and public order issues, and having a structure - SIRAP Pacifico - to provide sustainability to the results achieved once the project is completed.</t>
  </si>
  <si>
    <t>Communication strategy:
Does the project have a communication strategy?</t>
  </si>
  <si>
    <t xml:space="preserve"> Please provide a brief overview of the communications successes and challenges this fiscal year.</t>
  </si>
  <si>
    <t>Yes, the project has a communication strategy.
The successes of the communication strategy for development are:
1) Internal communication with partners:
a. Constant updating of the Project's web page for consultation of the partners on the progress of the actions.
b. WhatsApp messages in groups of the MUCB Technical Committees, sharing the progress of the project with partners.
c. Presentations at the project's Technical Committee sessions
2) External communication for positioning the project's actions:
a. Project web page for public consultation on the project’s progress.
b. Videos of experiences, topics and progress of actions related to the Project in the YouTube channel. 
c. Project image gallery on Flickr.
d. Digital material that contributes to the knowledge and positioning of the project among institutional and community partners.
e. Press releases supporting calls, dissemination of actions and progress of the project and the management that supports protected areas and different institutional and community processes.
f. Coordination with communications offices of the Project partners.
g. Publications in the media.
3) Community communication:
a. The  communication collectives identified by the project were strengthened: AGPS, Bajo Mira and Frontera, El Gran Sábalo and Cocomaunguía, through different strategies according to their level of progress, in order to continue strengthening their capacities and accompany them in the production of specific content. In this process, audiovisual products were generated linked to the project's actions and with institutional partners.
Likewise, a Colombian Pacific Community Communication Network was created, inviting 4 other collectives that are outside the MUCBs of the project, but that are strategic to involve them for future processes and articulate them to the different strengthening actions with strategic allies.
Challenges:
1) Positioning progress, results, and achievements in external audiences through telling different stories of communities and project actions, good experiences, and significant improvements in different themes.
2) Generate greater knowledge of the project’s components and topics in the communities.</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</si>
  <si>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</si>
  <si>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This year it was prioritized storytelling based on the stories of women who lead processes in their communities, contributing to improve the economic conditions of their households through the sustainable use of biodiversity. Two examples of these stories were:
1) "Al son de la papachina, mujeres y jóvenes del Pacífico colombiano muestran sus saberes y fortaleza": https://www.fao.org/colombia/noticias/detail-events/ru/c/1737003/
2) "La mujer y el uso del bosque en el Pacífico colombiano": https://www.fao.org/colombia/noticias/detail-events/es/c/1738580/</t>
  </si>
  <si>
    <t>Please provide links to related website, social media account</t>
  </si>
  <si>
    <t>Twitter: @Fao_Colombia</t>
  </si>
  <si>
    <t>YouTube: Pacifico Biocultural @pacificobiocultural9357</t>
  </si>
  <si>
    <t>Web page: www.pacificobiocultural.fao.org.co</t>
  </si>
  <si>
    <t>Flickr: Fao Colombia / Proyecto Pacífico Biocultural</t>
  </si>
  <si>
    <t xml:space="preserve">Please provide a list of publications, leaflets, video materials, newsletters, or other communications assets published on the web, if any. </t>
  </si>
  <si>
    <t>There are publications on the different topics addressed by the project, which have been registered for dissemination in newsletters, YouTube, Twitter, press releases on FAO Colombia's website and in the media. In 2024, the number of publications increased thanks to the COP-16 that took place in Cali (Colombia), which made it possible to disseminate and make visible many of the project's actions, especially green businesses.
In 2025, the following publications have been produced, which have been derived from life histories of participants in the project:</t>
  </si>
  <si>
    <t>A video was produced to promote the Pacífico Biocultural project, with technical assistance from FAO's headquarters, as part of the preparation of audiovisual support material for the COP-16, which took place in the city of Cali, Colombia, between October and November 2024.</t>
  </si>
  <si>
    <t>In coordination with and under the guidance of the Institute of Intercultural Studies from the Pontificia Universidad Javeriana de Cali, the document “Contributions of the Pacífico Biocultural project to territorial peacebuilding” was developed, which consolidates the results of the analysis carried out with the project team on the project's contributions to the consolidation of the territorial peace in the Colombian Pacific.</t>
  </si>
  <si>
    <t>Papachina @DoomoEditorial</t>
  </si>
  <si>
    <t>Papachina @Notidiahora</t>
  </si>
  <si>
    <t>Papachina @noticias_tierra @Munagropecuario</t>
  </si>
  <si>
    <t>Papachina: FB @nvcvalle</t>
  </si>
  <si>
    <t>Please indicate the Communication and/or knowledge management focal point's name and contact details.</t>
  </si>
  <si>
    <t>Claudia Marcela Ayala Afanador
Missionary Professional specialized in Communication
Marcela.ayala@fao.org
Tel : +573216426428</t>
  </si>
  <si>
    <t xml:space="preserve">12. Indigenous Peoples and Local Communities Involvement </t>
  </si>
  <si>
    <t>Are Indigenous Peoples and local communities involved in the project (as per the approved Project Document)? If yes, please briefly explain.</t>
  </si>
  <si>
    <r>
      <t xml:space="preserve">If applicable, please describe the process and current status of on-going/completed, legitimate consultations to obtain Free, Prior and Informed Consent (FPIC) with the indigenous communities. 
The indigenous communities are directly involved in the project from its Project Preparation Grant (PPG) phase, in which they participated actively. In addition, since a large part of the territories and areas where the project is being implemented have a collective-ethnic character, the ethnic communities are considered strategic stakeholders of the Pacífico Biocultural project.
To date the Pacífico Biocultural Project has carried out consultations to obtain Free, Prior and Informed Consent (FPIC) with the 15 indigenous communities and ethno-territorial authorities that are directly participating in the project:
1. Communal Council of the Cacarica River watershed.
2. Major Communal Council of the Lower Atrato (COCOMAUNGUÍA).
3. Major Communal Council of Alto San Juan (ASOCASAN).
4. Communal Council of Santa Cecilia.
5. Communal Council of the Yurumanguí river.
6. Communal Council of Bajo Mira and Frontera.
7. Community Resguardo of Arquía.
8. Community Resguardo of Calle Santa Rosa.
9. Community Resguardo El Gran Sábalo.
10. Communal Council of Córdoba and San Cipriano.
11. Communal Council of Agua Clara.
12. Communal Council of Upper Anchicayá.
13. Communal Council of the Lower part of the Saija River.
14. Communal Council of Punta Soldado.
15. Communal Council of Calle Larga - Río Dagua.
The last FPIC was signed during this fiscal year.
</t>
    </r>
    <r>
      <rPr>
        <b/>
        <sz val="9"/>
        <color rgb="FF000000"/>
        <rFont val="Arial"/>
        <family val="2"/>
      </rPr>
      <t xml:space="preserve">Do indigenous peoples and/or local communities have an active participation in the project activities? If yes, briefly describe how.
</t>
    </r>
    <r>
      <rPr>
        <sz val="9"/>
        <color rgb="FF000000"/>
        <rFont val="Arial"/>
        <family val="2"/>
      </rPr>
      <t xml:space="preserve">
The methodology for formulating the participatory action plans – PPIA includes the consultations to obtain FPIC and the active promotion of their participation in the project activities, as articulating axes of the actions to be carried out in the MUCB, in coordination with the institutions of the SIRAP Pacific.
An active participation of ethnic communities in the sessions of the 5 MUCB Technical Committees was encouraged for the construction, consultation, validation, and follow-up of the participatory action plans – PPIA for 2022, 2023, 2024 and 2025 in each of the MUCBs. They also participate and project activities are agreed in the bilateral meeting with the Project Implementation Unit.
It should be noted that FAO and the Pacífico Biocultural project guarantee the ethnic communities the exercise of their right to self-determination, both within the framework of FPIC as well in all decisions taken to implement project actions within their collective territories.
A MUCB Local Facilitator was hired for each of the ethnic communities that are directly participating in the project.</t>
    </r>
  </si>
  <si>
    <t>13. Co-Financing Table</t>
  </si>
  <si>
    <t>Sources of Co-financing</t>
  </si>
  <si>
    <t>Name of Co-financer</t>
  </si>
  <si>
    <t>Type of Co-financing</t>
  </si>
  <si>
    <t>Amount Confirmed at CEO endorsement/approval (in USD)</t>
  </si>
  <si>
    <t>Actual Amount Materialized at 30 June 2025 (in USD)</t>
  </si>
  <si>
    <t>Recipient Country Government</t>
  </si>
  <si>
    <t>MinAmbiente (National Government)</t>
  </si>
  <si>
    <t>In-kind</t>
  </si>
  <si>
    <t>PNN (National Government)</t>
  </si>
  <si>
    <t>IIAP(Research Institute)</t>
  </si>
  <si>
    <t>INVEMAR (Research Institute)</t>
  </si>
  <si>
    <t>INVEMAR Research Institute)</t>
  </si>
  <si>
    <t>Cash</t>
  </si>
  <si>
    <t>Gobernación de Nariño – Secretaría de Ambiente y Desarrollo Sostenible (local government)</t>
  </si>
  <si>
    <t>Gobernación de Nariño – Secretaría de Agricultura y Desarrollo Rural (local government)</t>
  </si>
  <si>
    <t>Gobernación del Chocó (local government)</t>
  </si>
  <si>
    <t>GEF Agency</t>
  </si>
  <si>
    <t>FAO</t>
  </si>
  <si>
    <t>CARDER(local government)</t>
  </si>
  <si>
    <t>CARDER (local government)</t>
  </si>
  <si>
    <t>CVC (local government)</t>
  </si>
  <si>
    <t>CORPONARIÑO</t>
  </si>
  <si>
    <t>Grant</t>
  </si>
  <si>
    <t>CODECHOCÓ</t>
  </si>
  <si>
    <t>CRC</t>
  </si>
  <si>
    <t>Civil Society Organization</t>
  </si>
  <si>
    <t>Fundación Ecohabitats</t>
  </si>
  <si>
    <t>Beneficiaries</t>
  </si>
  <si>
    <t>Consejo Comunitario Mayor del Alto San Juan - ASOCASAN</t>
  </si>
  <si>
    <t>Consejo Comunitario de la Cuenca del Río Cacarica - Chocó</t>
  </si>
  <si>
    <t>Resguardo Comunidad La Sierpe Resguardo Calle Santa Rosa</t>
  </si>
  <si>
    <t>Consejo Comunitario Bajo Mira y Frontera</t>
  </si>
  <si>
    <t>Corporación Biocomercio Sostenible - CBS Colombia</t>
  </si>
  <si>
    <t>Fundación San Cipriano</t>
  </si>
  <si>
    <t>Fundación Trópico</t>
  </si>
  <si>
    <t>UNIDO</t>
  </si>
  <si>
    <t>Total</t>
  </si>
  <si>
    <t xml:space="preserve">Please explain any significant changes in project co-financing since CEO Endorsement/Approval, or differences between the pledged and materialized co-financing amounts. </t>
  </si>
  <si>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</si>
  <si>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</si>
  <si>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</si>
  <si>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</si>
  <si>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</si>
  <si>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</si>
  <si>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</si>
  <si>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</si>
  <si>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Location &amp; Activity Description*</t>
  </si>
  <si>
    <t>Community Resguardo of Arquía</t>
  </si>
  <si>
    <t>Ethnic territory in the Katíos - Caoba MUCB (Biodiversity Use and Conservation Mosaic, acronym in Spanish)</t>
  </si>
  <si>
    <t>Communal Council of the Cacarica River watershed</t>
  </si>
  <si>
    <t>Ethnic territory in the Katíos - Caoba MUCB</t>
  </si>
  <si>
    <t>Major Communal Council of the Lower Atrato (COCOMAUNGUÍA)</t>
  </si>
  <si>
    <t>Communal Council of Santa Cecilia</t>
  </si>
  <si>
    <t>Ethnic territory in the Tatamá - Serranía de los Paraguas MUCB</t>
  </si>
  <si>
    <t>Major Communal Council of Alto San Juan (ASOCASAN)</t>
  </si>
  <si>
    <t>Community Resguardo of Calle Santa Rosa</t>
  </si>
  <si>
    <t>Ethnic territory in the Munchique - Río Saija MUCB</t>
  </si>
  <si>
    <t>Communal Council of the Lower part of the Saija River</t>
  </si>
  <si>
    <t>Communal Council of Bajo Mira and Frontera</t>
  </si>
  <si>
    <t>Ethnic territory in the Cabo Manglares - Familia Awá MUCB</t>
  </si>
  <si>
    <t>Community Resguardo El Gran Sábalo</t>
  </si>
  <si>
    <t>Communal Council of the Yurumanguí river</t>
  </si>
  <si>
    <t>Ethnic territory in the Farallones - Calima MUCB</t>
  </si>
  <si>
    <t>Communal Council of Agua Clara</t>
  </si>
  <si>
    <t>Communal Council of Upper Anchicayá</t>
  </si>
  <si>
    <t>Communal Council of Punta Soldado</t>
  </si>
  <si>
    <t>Communal Council of Córdoba and San Cipriano</t>
  </si>
  <si>
    <t>La Planada National Protective Forest Reserve</t>
  </si>
  <si>
    <t>Protected Area in the Cabo Manglares - Familia Awá MUCB</t>
  </si>
  <si>
    <t>Munchique Natural National Park</t>
  </si>
  <si>
    <t>Protected Area in the Munchique - Río Saija MUCB</t>
  </si>
  <si>
    <t>Los Farallones de Cali Natural National Park</t>
  </si>
  <si>
    <t>Protected Area in the Farallones - Calima MUCB</t>
  </si>
  <si>
    <t>Río Bravo Regional Protective Forest Reserve</t>
  </si>
  <si>
    <t>Serranía de los Paraguas Integrated Management Regional District (Valle del Cauca)</t>
  </si>
  <si>
    <t>Protected Area in the Tatamá - Serranía de los Paraguas MUCB</t>
  </si>
  <si>
    <t>Tatamá Natural National Park</t>
  </si>
  <si>
    <t>Los Katíos National Park</t>
  </si>
  <si>
    <t>Protected Area in the Katíos - Caoba MUCB</t>
  </si>
  <si>
    <t>Cabo Manglares Bajo Mira and Frontera Integrated Management National District</t>
  </si>
  <si>
    <t>Cuenca Alta del Río Nembí National Protective Forest Reserve</t>
  </si>
  <si>
    <t>Kokoi Euja – Golden Dart Frog Territory Regional Protective Forest Reserve</t>
  </si>
  <si>
    <t>Páramo del Duende Regional Natural Park (in the department of Valle del Cauca)</t>
  </si>
  <si>
    <t>Chocolate Tumaco</t>
  </si>
  <si>
    <t>Green Business initiative in the Cabo Manglares - Familia Awá MUCB</t>
  </si>
  <si>
    <t>Cooperativa Multiactiva Agropecuaria del Pacífico - Coagropacífico</t>
  </si>
  <si>
    <t>Asobocagrande - Asociación de Hoteleros y Pescadores de Bocagrande</t>
  </si>
  <si>
    <t>Corporación técnica para el desarrollo del Pacífico, Cortepaz</t>
  </si>
  <si>
    <t>Toucan-Reserva Las Bangsias Bird Lodge</t>
  </si>
  <si>
    <t>Corporación de Servicios y asistencia Técnica las varas Corpoteva</t>
  </si>
  <si>
    <t>Value Addition Unit – UAV in the Cabo Manglares - Familia Awá MUCB</t>
  </si>
  <si>
    <t>Asociación de cultivadores, comercializadores y procesadores de cacao Procacao</t>
  </si>
  <si>
    <t>Asociación de Mujeres concheras - Raíces del manglar</t>
  </si>
  <si>
    <t>Consejo Comunitario Negros Unidos - Asofiscoco</t>
  </si>
  <si>
    <t>Green Business initiative in the Munchique - Río Saija MUCB</t>
  </si>
  <si>
    <t>Artimbiquí</t>
  </si>
  <si>
    <t>Agropesboc (López de Micay)</t>
  </si>
  <si>
    <t>Asomupiami (López de Micay)</t>
  </si>
  <si>
    <t>Grupo Agrocaña - Communal Council of the Lower part of the Saija River</t>
  </si>
  <si>
    <t>Arte y Creación Santa Elena</t>
  </si>
  <si>
    <t>Green Business initiative in the Farallones - Calima MUCB</t>
  </si>
  <si>
    <t>Asociación de Productores Campesinos de Cisneros -APCC</t>
  </si>
  <si>
    <t>Asociación de Agricultores de Guaimia - Asoguai</t>
  </si>
  <si>
    <t>Asociación de Paneleros de Atuncela- Aspat</t>
  </si>
  <si>
    <t>Asociación Comunitaria Ecológica Venado Verde</t>
  </si>
  <si>
    <t>Asociación de Agricultores y Cacaoteros del Bajo Calima - ACABAC</t>
  </si>
  <si>
    <t>Value Addition Unit – UAV in the Farallones - Calima MUCB</t>
  </si>
  <si>
    <t>Asociación de Mujeres Campesinas Negras e Indígenas de Buenaventura - AMUCIB</t>
  </si>
  <si>
    <t>Naidí del Pacífico SAS</t>
  </si>
  <si>
    <t>Cocomaunguía</t>
  </si>
  <si>
    <t>Green Business initiative in the Katíos - Caoba MUCB</t>
  </si>
  <si>
    <t>Frutilab - Balboa</t>
  </si>
  <si>
    <t>Delicias del Darién</t>
  </si>
  <si>
    <t>Aprocafa</t>
  </si>
  <si>
    <t>Asopropacuna - Community Resguardo of Arquía</t>
  </si>
  <si>
    <t>Value Addition Unit – UAV in the Katíos - Caoba MUCB</t>
  </si>
  <si>
    <t>Asociación de mujeres cafeteras agropecuarias y ambientales del Municipio de Versalles - AMCAVER</t>
  </si>
  <si>
    <t>Green Business initiative in the Tatamá - Serranía de los Paraguas MUCB</t>
  </si>
  <si>
    <t>Asociación municipal de productores paneleros del municipio de Pueblo Rico, Risaralda - ASOPRI</t>
  </si>
  <si>
    <t>Resguardo Unificado Embera Chamí sobre el río San Juan - vereda kundumi - Kundumi</t>
  </si>
  <si>
    <t>Asopalmar</t>
  </si>
  <si>
    <t>Agroindustrias del Pacífico</t>
  </si>
  <si>
    <t>Legoma</t>
  </si>
  <si>
    <t>Piedmont-Coastal Zone Birdwatching Corridor (Sendero ecoturístico principal La Nutria, Buen Vivir/Wat Usan Mi. - Barbacoas, vereda Turbaco)</t>
  </si>
  <si>
    <t>Community-based nature tourism initiative in the Cabo Manglares - Familia Awá MUCB</t>
  </si>
  <si>
    <t>Piedmont-Coastal Zone Birdwatching Corridor (Sendero ecoturístico principal Portoguerrero - Tumaco, vereda Corredor Espriella)</t>
  </si>
  <si>
    <t>Piedmont-Coastal Zone Birdwatching Corridor (Sendero principal ecoturístico Pinde/Río Pianulpí - Tumaco, vereda Corredor Espriella)</t>
  </si>
  <si>
    <t>Piedmont-Coastal Zone Birdwatching Corridor (Sendero principal ecoturístico OMEC Bangsias - Barbacoas, vereda Kilómetro 58)</t>
  </si>
  <si>
    <t>Piedmont-Coastal Zone Birdwatching Corridor (Sendero principal ecoturístico KBA Río Ñambí - Barbacoas, vereda Kilómetro 58)</t>
  </si>
  <si>
    <t>Piedmont-Coastal Zone Birdwatching Corridor (Sendero principal ecoturístico OMEC San Antonio - Barbacoas, vereda Kilómetro 58)</t>
  </si>
  <si>
    <t>Tatamá - Serranía de los Paraguas lookout point</t>
  </si>
  <si>
    <t>Community-based nature tourism initiative in the Tatamá - Serranía de los Paraguas MUCB</t>
  </si>
  <si>
    <t>Social hall extension</t>
  </si>
  <si>
    <t>Bella Vista Nature Reserve of Civil Society</t>
  </si>
  <si>
    <t>Galápagos Nature Reserve of Civil Society</t>
  </si>
  <si>
    <t>Communal Council of Calle Larga - Dagua River</t>
  </si>
  <si>
    <t>Alto Calima Integrated Management Regional District</t>
  </si>
  <si>
    <t>Enclave Subxerofítico Atuncela Integrated Management Regional District</t>
  </si>
  <si>
    <t>Serranía de los Paraguas Integrated Management Regional District (Chocó)</t>
  </si>
  <si>
    <t>Relictos de Caoba</t>
  </si>
  <si>
    <t>Páramo del Duende</t>
  </si>
  <si>
    <t>Sustainable Forest Management in the collective territory of the Communal Council of the Yurumanguí river</t>
  </si>
  <si>
    <t>Sustainable Forest Management in the Farallones - Calima MUCB</t>
  </si>
  <si>
    <t>Traditional FFS SAU (Awá traditional system for food and medicine production)</t>
  </si>
  <si>
    <t>Sustainable production system in the Cabo Manglares - Familia Awá MUCB</t>
  </si>
  <si>
    <t>Cocoa FFS undergoing rehabilitation</t>
  </si>
  <si>
    <t>Cocoa FFS in production</t>
  </si>
  <si>
    <t>FFS on cocoa production systems using regional materials</t>
  </si>
  <si>
    <t>Sustainable production system in the Farallones - Calima MUCB</t>
  </si>
  <si>
    <t>Integrated livestock FFS</t>
  </si>
  <si>
    <t>Sustainable production system in the Tatamá - Serranía de los Paraguas MUCB</t>
  </si>
  <si>
    <t>FFS on traditional sowing systems</t>
  </si>
  <si>
    <t>FFS for Integrated Production Systems</t>
  </si>
  <si>
    <t>Sustainable production system in the Katíos - Caoba MUCB</t>
  </si>
  <si>
    <t>Sugar Cane Production System of the Community Resguardo of Arquía.</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</si>
  <si>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</si>
  <si>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</si>
  <si>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</si>
  <si>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</si>
  <si>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</si>
  <si>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</si>
  <si>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</si>
  <si>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The Project Implementation Unit participated in the GEF-FAO Workshop on data insertion in the FERM platform, led by Carmen Morales and her team. The Pacífico Biocultural project created an initiative in the FERM platform and has been uploading the information on the platform as it becomes available and will continue to do so in the future.</t>
  </si>
  <si>
    <t>26 It also supports countries in reporting areas under restoration for the Kunming-Montreal GBF Target 2 (areas under restoration) for which FAO is the custodian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</si>
</sst>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409]* #,##0.00_ ;_-[$$-409]* \-#,##0.00\ ;_-[$$-409]* &quot;-&quot;??_ ;_-@_ "/>
    <numFmt numFmtId="165" formatCode="&quot;$&quot;#,##0"/>
    <numFmt numFmtId="166" formatCode="0.000000"/>
  </numFmts>
  <fonts count="56" x14ac:knownFonts="1">
    <font>
      <sz val="11"/>
      <color theme="1"/>
      <name val="Aptos Narrow"/>
      <family val="2"/>
      <scheme val="minor"/>
    </font>
    <font>
      <sz val="12"/>
      <color theme="1"/>
      <name val="Aptos Narrow"/>
      <family val="2"/>
      <scheme val="minor"/>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11"/>
      <color theme="1"/>
      <name val="Arial"/>
      <family val="2"/>
    </font>
    <font>
      <b/>
      <sz val="9"/>
      <name val="Arial"/>
      <family val="2"/>
    </font>
    <font>
      <b/>
      <sz val="11"/>
      <color theme="1"/>
      <name val="Aptos Narrow"/>
      <family val="2"/>
      <scheme val="minor"/>
    </font>
    <font>
      <i/>
      <sz val="7.5"/>
      <color theme="1"/>
      <name val="Arial"/>
      <family val="2"/>
    </font>
    <font>
      <sz val="7.5"/>
      <color theme="1"/>
      <name val="Arial"/>
      <family val="2"/>
    </font>
    <font>
      <sz val="11"/>
      <color rgb="FFFF0000"/>
      <name val="Aptos Narrow"/>
      <family val="2"/>
      <scheme val="minor"/>
    </font>
    <font>
      <sz val="9"/>
      <color rgb="FF000000"/>
      <name val="Arial"/>
      <family val="2"/>
    </font>
    <font>
      <i/>
      <sz val="9"/>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b/>
      <sz val="8"/>
      <name val="Arial"/>
      <family val="2"/>
    </font>
    <font>
      <sz val="20"/>
      <color rgb="FFFFFF00"/>
      <name val="Aptos Narrow"/>
      <family val="2"/>
      <scheme val="minor"/>
    </font>
    <font>
      <b/>
      <sz val="13"/>
      <color theme="1"/>
      <name val="Aptos Narrow"/>
      <family val="2"/>
      <scheme val="minor"/>
    </font>
    <font>
      <sz val="13"/>
      <color theme="1"/>
      <name val="Aptos Narrow"/>
      <family val="2"/>
      <scheme val="minor"/>
    </font>
    <font>
      <sz val="13"/>
      <color rgb="FF000000"/>
      <name val="Calibri"/>
      <family val="2"/>
    </font>
    <font>
      <sz val="11"/>
      <color rgb="FF000000"/>
      <name val="Aptos Narrow"/>
      <family val="2"/>
      <scheme val="minor"/>
    </font>
    <font>
      <b/>
      <sz val="9"/>
      <color rgb="FF000000"/>
      <name val="Arial"/>
      <family val="2"/>
    </font>
    <font>
      <sz val="11"/>
      <name val="Aptos Narrow"/>
      <family val="2"/>
      <scheme val="minor"/>
    </font>
    <font>
      <b/>
      <sz val="11"/>
      <name val="Aptos Narrow"/>
      <family val="2"/>
      <scheme val="minor"/>
    </font>
    <font>
      <sz val="13"/>
      <color theme="1"/>
      <name val="Arial"/>
      <family val="2"/>
    </font>
    <font>
      <b/>
      <sz val="13"/>
      <color rgb="FFFF0000"/>
      <name val="Aptos Narrow"/>
      <family val="2"/>
      <scheme val="minor"/>
    </font>
    <font>
      <sz val="11"/>
      <color rgb="FF000000"/>
      <name val="Aptos Narrow"/>
      <family val="2"/>
    </font>
    <font>
      <b/>
      <sz val="11"/>
      <color rgb="FF000000"/>
      <name val="Aptos Narrow"/>
      <family val="2"/>
    </font>
    <font>
      <u/>
      <sz val="11"/>
      <name val="Aptos Narrow"/>
      <family val="2"/>
      <scheme val="minor"/>
    </font>
    <font>
      <b/>
      <sz val="9"/>
      <color rgb="FFFF0000"/>
      <name val="Arial"/>
      <family val="2"/>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8"/>
      <name val="Arial"/>
      <family val="2"/>
    </font>
    <font>
      <u/>
      <sz val="9"/>
      <color theme="10"/>
      <name val="Arial"/>
      <family val="2"/>
    </font>
    <font>
      <sz val="8"/>
      <color theme="1"/>
      <name val="Arial"/>
      <family val="2"/>
    </font>
  </fonts>
  <fills count="15">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theme="3" tint="0.89999084444715716"/>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rgb="FF000000"/>
      </left>
      <right/>
      <top style="thin">
        <color rgb="FF000000"/>
      </top>
      <bottom style="thin">
        <color rgb="FF000000"/>
      </bottom>
      <diagonal/>
    </border>
  </borders>
  <cellStyleXfs count="2">
    <xf numFmtId="0" fontId="0" fillId="0" borderId="0"/>
    <xf numFmtId="0" fontId="13" fillId="0" borderId="0"/>
  </cellStyleXfs>
  <cellXfs count="440">
    <xf numFmtId="0" fontId="0" fillId="0" borderId="0" xfId="0"/>
    <xf numFmtId="0" fontId="0" fillId="0" borderId="0" xfId="0" applyAlignment="1">
      <alignment wrapText="1"/>
    </xf>
    <xf numFmtId="0" fontId="8" fillId="0" borderId="0" xfId="0" applyFont="1"/>
    <xf numFmtId="0" fontId="0" fillId="0" borderId="0" xfId="0" applyAlignment="1">
      <alignment vertical="top"/>
    </xf>
    <xf numFmtId="0" fontId="11" fillId="0" borderId="0" xfId="0" applyFont="1"/>
    <xf numFmtId="0" fontId="14" fillId="6" borderId="13" xfId="0" applyFont="1" applyFill="1" applyBorder="1" applyAlignment="1">
      <alignment vertical="top" wrapText="1"/>
    </xf>
    <xf numFmtId="0" fontId="14" fillId="7" borderId="13" xfId="0" applyFont="1" applyFill="1" applyBorder="1" applyAlignment="1">
      <alignment vertical="top" wrapText="1"/>
    </xf>
    <xf numFmtId="0" fontId="8" fillId="0" borderId="0" xfId="0" applyFont="1" applyAlignment="1">
      <alignment wrapText="1"/>
    </xf>
    <xf numFmtId="0" fontId="8" fillId="0" borderId="0" xfId="0" applyFont="1" applyAlignment="1">
      <alignment horizontal="left" vertical="top" wrapText="1"/>
    </xf>
    <xf numFmtId="0" fontId="8" fillId="0" borderId="0" xfId="0" applyFont="1" applyAlignment="1">
      <alignment vertical="top"/>
    </xf>
    <xf numFmtId="0" fontId="12" fillId="0" borderId="0" xfId="0" applyFont="1" applyAlignment="1">
      <alignment vertical="center"/>
    </xf>
    <xf numFmtId="0" fontId="16" fillId="0" borderId="0" xfId="1" applyFont="1" applyAlignment="1">
      <alignment horizontal="left"/>
    </xf>
    <xf numFmtId="0" fontId="11" fillId="0" borderId="0" xfId="0" applyFont="1" applyAlignment="1">
      <alignment horizontal="left"/>
    </xf>
    <xf numFmtId="0" fontId="11" fillId="0" borderId="0" xfId="0" applyFont="1" applyAlignment="1">
      <alignment horizontal="center" vertical="center"/>
    </xf>
    <xf numFmtId="0" fontId="11" fillId="0" borderId="0" xfId="0" applyFont="1" applyAlignment="1">
      <alignment horizontal="center"/>
    </xf>
    <xf numFmtId="0" fontId="8" fillId="0" borderId="0" xfId="0" applyFont="1" applyAlignment="1">
      <alignment vertical="top" wrapText="1"/>
    </xf>
    <xf numFmtId="0" fontId="8"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center" vertical="top" wrapText="1"/>
    </xf>
    <xf numFmtId="0" fontId="12" fillId="0" borderId="0" xfId="0" applyFont="1" applyAlignment="1">
      <alignment horizontal="left"/>
    </xf>
    <xf numFmtId="0" fontId="11" fillId="0" borderId="0" xfId="0" quotePrefix="1" applyFont="1" applyAlignment="1">
      <alignment horizontal="left"/>
    </xf>
    <xf numFmtId="0" fontId="11" fillId="0" borderId="0" xfId="0" quotePrefix="1" applyFont="1"/>
    <xf numFmtId="0" fontId="8" fillId="0" borderId="1" xfId="0" applyFont="1" applyBorder="1" applyAlignment="1">
      <alignment vertical="top" wrapText="1"/>
    </xf>
    <xf numFmtId="0" fontId="9" fillId="0" borderId="0" xfId="0" applyFont="1" applyAlignment="1">
      <alignment horizontal="left"/>
    </xf>
    <xf numFmtId="0" fontId="6" fillId="0" borderId="0" xfId="0" applyFont="1" applyAlignment="1">
      <alignment horizontal="left"/>
    </xf>
    <xf numFmtId="0" fontId="13" fillId="0" borderId="0" xfId="1"/>
    <xf numFmtId="0" fontId="23" fillId="0" borderId="0" xfId="0" applyFont="1"/>
    <xf numFmtId="0" fontId="9" fillId="0" borderId="0" xfId="0" applyFont="1"/>
    <xf numFmtId="0" fontId="0" fillId="0" borderId="0" xfId="0" applyAlignment="1">
      <alignment vertical="center" wrapText="1"/>
    </xf>
    <xf numFmtId="0" fontId="30" fillId="0" borderId="0" xfId="1" applyFont="1" applyAlignment="1">
      <alignment wrapText="1"/>
    </xf>
    <xf numFmtId="0" fontId="21" fillId="0" borderId="0" xfId="0" applyFont="1" applyAlignment="1">
      <alignment horizontal="left"/>
    </xf>
    <xf numFmtId="0" fontId="15" fillId="0" borderId="0" xfId="0" applyFont="1" applyAlignment="1">
      <alignment vertical="top" wrapText="1"/>
    </xf>
    <xf numFmtId="0" fontId="31" fillId="0" borderId="0" xfId="0" applyFont="1" applyAlignment="1">
      <alignment wrapText="1"/>
    </xf>
    <xf numFmtId="0" fontId="0" fillId="0" borderId="0" xfId="0" applyAlignment="1">
      <alignment horizontal="left"/>
    </xf>
    <xf numFmtId="0" fontId="8" fillId="0" borderId="0" xfId="0" applyFont="1" applyAlignment="1">
      <alignment horizontal="left"/>
    </xf>
    <xf numFmtId="0" fontId="13" fillId="0" borderId="0" xfId="1" applyAlignment="1">
      <alignment horizontal="left"/>
    </xf>
    <xf numFmtId="0" fontId="1" fillId="0" borderId="0" xfId="0" applyFont="1"/>
    <xf numFmtId="0" fontId="46" fillId="0" borderId="0" xfId="1" applyFont="1"/>
    <xf numFmtId="0" fontId="0" fillId="8" borderId="41" xfId="0" applyFill="1" applyBorder="1" applyAlignment="1">
      <alignment vertical="center" wrapText="1"/>
    </xf>
    <xf numFmtId="0" fontId="0" fillId="8" borderId="40" xfId="0" applyFill="1" applyBorder="1" applyAlignment="1">
      <alignment vertical="center" wrapText="1"/>
    </xf>
    <xf numFmtId="0" fontId="0" fillId="11" borderId="41" xfId="0" applyFill="1" applyBorder="1" applyAlignment="1">
      <alignment vertical="center" wrapText="1"/>
    </xf>
    <xf numFmtId="0" fontId="0" fillId="11" borderId="40" xfId="0" applyFill="1" applyBorder="1" applyAlignment="1">
      <alignment vertical="center" wrapText="1"/>
    </xf>
    <xf numFmtId="0" fontId="23" fillId="9" borderId="34" xfId="0" applyFont="1" applyFill="1" applyBorder="1" applyAlignment="1">
      <alignment vertical="center" wrapText="1"/>
    </xf>
    <xf numFmtId="0" fontId="23" fillId="9" borderId="36" xfId="0" applyFont="1" applyFill="1" applyBorder="1" applyAlignment="1">
      <alignment vertical="center" wrapText="1"/>
    </xf>
    <xf numFmtId="0" fontId="0" fillId="9" borderId="37" xfId="0" applyFill="1" applyBorder="1" applyAlignment="1">
      <alignment vertical="center" wrapText="1"/>
    </xf>
    <xf numFmtId="0" fontId="0" fillId="9" borderId="38" xfId="0" applyFill="1" applyBorder="1" applyAlignment="1">
      <alignment vertical="center" wrapText="1"/>
    </xf>
    <xf numFmtId="0" fontId="44" fillId="10" borderId="32" xfId="0" applyFont="1" applyFill="1" applyBorder="1"/>
    <xf numFmtId="0" fontId="44" fillId="10" borderId="33" xfId="0" applyFont="1" applyFill="1" applyBorder="1"/>
    <xf numFmtId="0" fontId="45" fillId="10" borderId="34" xfId="0" applyFont="1" applyFill="1" applyBorder="1" applyAlignment="1">
      <alignment wrapText="1"/>
    </xf>
    <xf numFmtId="0" fontId="45" fillId="10" borderId="36" xfId="0" applyFont="1" applyFill="1" applyBorder="1" applyAlignment="1">
      <alignment wrapText="1"/>
    </xf>
    <xf numFmtId="0" fontId="44" fillId="10" borderId="37" xfId="0" applyFont="1" applyFill="1" applyBorder="1" applyAlignment="1">
      <alignment wrapText="1"/>
    </xf>
    <xf numFmtId="0" fontId="44" fillId="10" borderId="38" xfId="0" applyFont="1" applyFill="1" applyBorder="1" applyAlignment="1">
      <alignment wrapText="1"/>
    </xf>
    <xf numFmtId="0" fontId="48" fillId="10" borderId="0" xfId="0" applyFont="1" applyFill="1" applyAlignment="1">
      <alignment wrapText="1"/>
    </xf>
    <xf numFmtId="0" fontId="48" fillId="10" borderId="35" xfId="0" applyFont="1" applyFill="1" applyBorder="1" applyAlignment="1">
      <alignment wrapText="1"/>
    </xf>
    <xf numFmtId="0" fontId="49" fillId="9" borderId="32" xfId="0" applyFont="1" applyFill="1" applyBorder="1"/>
    <xf numFmtId="0" fontId="49" fillId="9" borderId="33" xfId="0" applyFont="1" applyFill="1" applyBorder="1"/>
    <xf numFmtId="0" fontId="49" fillId="9" borderId="0" xfId="0" applyFont="1" applyFill="1" applyAlignment="1">
      <alignment vertical="center" wrapText="1"/>
    </xf>
    <xf numFmtId="0" fontId="49" fillId="9" borderId="35" xfId="0" applyFont="1" applyFill="1" applyBorder="1" applyAlignment="1">
      <alignment vertical="center" wrapText="1"/>
    </xf>
    <xf numFmtId="0" fontId="50" fillId="8" borderId="39" xfId="0" applyFont="1" applyFill="1" applyBorder="1" applyAlignment="1">
      <alignment horizontal="center" vertical="center" wrapText="1"/>
    </xf>
    <xf numFmtId="0" fontId="50" fillId="11" borderId="39" xfId="0" applyFont="1" applyFill="1" applyBorder="1" applyAlignment="1">
      <alignment horizontal="center" vertical="center" wrapText="1"/>
    </xf>
    <xf numFmtId="0" fontId="51" fillId="9" borderId="31" xfId="0" applyFont="1" applyFill="1" applyBorder="1"/>
    <xf numFmtId="0" fontId="51" fillId="10" borderId="31" xfId="0" applyFont="1" applyFill="1" applyBorder="1"/>
    <xf numFmtId="0" fontId="41" fillId="12" borderId="31" xfId="0" applyFont="1" applyFill="1" applyBorder="1"/>
    <xf numFmtId="0" fontId="41" fillId="12" borderId="32" xfId="0" applyFont="1" applyFill="1" applyBorder="1"/>
    <xf numFmtId="0" fontId="41" fillId="12" borderId="33" xfId="0" applyFont="1" applyFill="1" applyBorder="1"/>
    <xf numFmtId="0" fontId="26" fillId="12" borderId="34" xfId="0" applyFont="1" applyFill="1" applyBorder="1"/>
    <xf numFmtId="0" fontId="26" fillId="12" borderId="0" xfId="0" applyFont="1" applyFill="1"/>
    <xf numFmtId="0" fontId="40" fillId="12" borderId="30" xfId="0" applyFont="1" applyFill="1" applyBorder="1"/>
    <xf numFmtId="0" fontId="26" fillId="12" borderId="35" xfId="0" applyFont="1" applyFill="1" applyBorder="1"/>
    <xf numFmtId="0" fontId="40" fillId="12" borderId="40" xfId="0" applyFont="1" applyFill="1" applyBorder="1"/>
    <xf numFmtId="0" fontId="26" fillId="12" borderId="36" xfId="0" applyFont="1" applyFill="1" applyBorder="1"/>
    <xf numFmtId="0" fontId="26" fillId="12" borderId="37" xfId="0" applyFont="1" applyFill="1" applyBorder="1"/>
    <xf numFmtId="0" fontId="26" fillId="12" borderId="38" xfId="0" applyFont="1" applyFill="1" applyBorder="1"/>
    <xf numFmtId="0" fontId="0" fillId="0" borderId="49" xfId="0" applyBorder="1"/>
    <xf numFmtId="0" fontId="36" fillId="0" borderId="49" xfId="0" applyFont="1" applyBorder="1"/>
    <xf numFmtId="0" fontId="8" fillId="0" borderId="49" xfId="0" applyFont="1" applyBorder="1" applyAlignment="1">
      <alignment vertical="top" wrapText="1"/>
    </xf>
    <xf numFmtId="0" fontId="8" fillId="0" borderId="49" xfId="0" applyFont="1" applyBorder="1"/>
    <xf numFmtId="15" fontId="8" fillId="0" borderId="46" xfId="0" applyNumberFormat="1" applyFont="1" applyBorder="1" applyAlignment="1">
      <alignment vertical="center" wrapText="1"/>
    </xf>
    <xf numFmtId="0" fontId="8" fillId="0" borderId="1" xfId="0" applyFont="1" applyBorder="1" applyAlignment="1">
      <alignment vertical="center" wrapText="1"/>
    </xf>
    <xf numFmtId="0" fontId="42" fillId="0" borderId="49" xfId="0" applyFont="1" applyBorder="1"/>
    <xf numFmtId="15" fontId="8" fillId="0" borderId="46" xfId="0" applyNumberFormat="1" applyFont="1" applyBorder="1" applyAlignment="1">
      <alignment horizontal="left" vertical="center" wrapText="1"/>
    </xf>
    <xf numFmtId="49" fontId="8" fillId="0" borderId="46" xfId="0" applyNumberFormat="1" applyFont="1" applyBorder="1" applyAlignment="1">
      <alignment horizontal="left" vertical="center"/>
    </xf>
    <xf numFmtId="0" fontId="9" fillId="3" borderId="1" xfId="0" applyFont="1" applyFill="1" applyBorder="1" applyAlignment="1">
      <alignment horizontal="center" vertical="center" wrapText="1"/>
    </xf>
    <xf numFmtId="0" fontId="5" fillId="0" borderId="0" xfId="0" applyFont="1" applyAlignment="1">
      <alignment horizontal="center" vertical="center"/>
    </xf>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8" fillId="0" borderId="1" xfId="0" applyFont="1" applyBorder="1" applyAlignment="1">
      <alignment vertical="top" wrapText="1"/>
    </xf>
    <xf numFmtId="0" fontId="8" fillId="0" borderId="5" xfId="0" applyFont="1" applyBorder="1"/>
    <xf numFmtId="0" fontId="8" fillId="0" borderId="6" xfId="0" applyFont="1" applyBorder="1"/>
    <xf numFmtId="0" fontId="8" fillId="0" borderId="8" xfId="0" applyFont="1" applyBorder="1"/>
    <xf numFmtId="0" fontId="8" fillId="0" borderId="2" xfId="0" applyFont="1" applyBorder="1"/>
    <xf numFmtId="0" fontId="8" fillId="0" borderId="9" xfId="0" applyFont="1" applyBorder="1"/>
    <xf numFmtId="0" fontId="8" fillId="0" borderId="16" xfId="0" applyFont="1" applyBorder="1" applyAlignment="1">
      <alignment vertical="top" wrapText="1"/>
    </xf>
    <xf numFmtId="0" fontId="8" fillId="0" borderId="8" xfId="0" applyFont="1" applyBorder="1" applyAlignment="1">
      <alignment vertical="center" wrapText="1"/>
    </xf>
    <xf numFmtId="0" fontId="8" fillId="0" borderId="16" xfId="0" applyFont="1" applyBorder="1" applyAlignment="1">
      <alignment vertical="center" wrapText="1"/>
    </xf>
    <xf numFmtId="0" fontId="8" fillId="0" borderId="10" xfId="0" applyFont="1" applyBorder="1"/>
    <xf numFmtId="0" fontId="8" fillId="0" borderId="11" xfId="0" applyFont="1" applyBorder="1"/>
    <xf numFmtId="0" fontId="8" fillId="0" borderId="12" xfId="0" applyFont="1" applyBorder="1" applyAlignment="1">
      <alignment vertical="top" wrapText="1"/>
    </xf>
    <xf numFmtId="0" fontId="8" fillId="0" borderId="0" xfId="0" applyFont="1"/>
    <xf numFmtId="0" fontId="8" fillId="0" borderId="16" xfId="0" applyFont="1" applyBorder="1"/>
    <xf numFmtId="0" fontId="8" fillId="0" borderId="1" xfId="0" applyFont="1" applyBorder="1" applyAlignment="1">
      <alignment vertical="center" wrapText="1"/>
    </xf>
    <xf numFmtId="0" fontId="8" fillId="0" borderId="0" xfId="0" applyFont="1" applyAlignment="1">
      <alignment vertical="top" wrapText="1"/>
    </xf>
    <xf numFmtId="0" fontId="0" fillId="0" borderId="46" xfId="0" applyBorder="1"/>
    <xf numFmtId="0" fontId="1" fillId="0" borderId="0" xfId="0" applyFont="1"/>
    <xf numFmtId="0" fontId="8" fillId="0" borderId="48" xfId="0" applyFont="1" applyBorder="1"/>
    <xf numFmtId="0" fontId="8" fillId="0" borderId="51" xfId="0" applyFont="1" applyBorder="1"/>
    <xf numFmtId="0" fontId="8" fillId="0" borderId="50" xfId="0" applyFont="1" applyBorder="1"/>
    <xf numFmtId="0" fontId="8" fillId="0" borderId="49" xfId="0" applyFont="1" applyBorder="1" applyAlignment="1">
      <alignment vertical="top" wrapText="1"/>
    </xf>
    <xf numFmtId="0" fontId="8" fillId="0" borderId="3" xfId="0" applyFont="1" applyBorder="1"/>
    <xf numFmtId="0" fontId="8" fillId="0" borderId="7" xfId="0" applyFont="1" applyBorder="1"/>
    <xf numFmtId="0" fontId="8" fillId="0" borderId="53" xfId="0" applyFont="1" applyBorder="1" applyAlignment="1">
      <alignment vertical="top" wrapText="1"/>
    </xf>
    <xf numFmtId="0" fontId="8" fillId="0" borderId="29" xfId="0" applyFont="1" applyBorder="1" applyAlignment="1">
      <alignmen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8" fillId="0" borderId="49" xfId="0" applyFont="1" applyBorder="1"/>
    <xf numFmtId="0" fontId="0" fillId="0" borderId="11" xfId="0" applyBorder="1"/>
    <xf numFmtId="0" fontId="0" fillId="0" borderId="10" xfId="0" applyBorder="1"/>
    <xf numFmtId="0" fontId="9" fillId="2" borderId="1" xfId="0" applyFont="1" applyFill="1" applyBorder="1" applyAlignment="1">
      <alignment horizontal="center" vertical="center" wrapText="1"/>
    </xf>
    <xf numFmtId="0" fontId="8" fillId="0" borderId="1" xfId="0" applyFont="1" applyBorder="1" applyAlignment="1">
      <alignment horizontal="left" vertical="top" wrapText="1"/>
    </xf>
    <xf numFmtId="0" fontId="9" fillId="2" borderId="46" xfId="0" applyFont="1" applyFill="1" applyBorder="1" applyAlignment="1">
      <alignment horizontal="center" vertical="center" wrapText="1"/>
    </xf>
    <xf numFmtId="0" fontId="8" fillId="0" borderId="24" xfId="0" applyFont="1" applyBorder="1"/>
    <xf numFmtId="0" fontId="8" fillId="0" borderId="25" xfId="0" applyFont="1" applyBorder="1"/>
    <xf numFmtId="0" fontId="8" fillId="0" borderId="26" xfId="0" applyFont="1" applyBorder="1"/>
    <xf numFmtId="0" fontId="8" fillId="0" borderId="19" xfId="0" applyFont="1" applyBorder="1"/>
    <xf numFmtId="0" fontId="8" fillId="0" borderId="21" xfId="0" applyFont="1" applyBorder="1"/>
    <xf numFmtId="0" fontId="8" fillId="3" borderId="48" xfId="0" applyFont="1" applyFill="1" applyBorder="1" applyAlignment="1">
      <alignment vertical="top" wrapText="1"/>
    </xf>
    <xf numFmtId="0" fontId="8" fillId="0" borderId="20" xfId="0" applyFont="1" applyBorder="1"/>
    <xf numFmtId="0" fontId="8" fillId="0" borderId="1" xfId="0" applyFont="1" applyBorder="1" applyAlignment="1">
      <alignment wrapText="1"/>
    </xf>
    <xf numFmtId="0" fontId="8" fillId="0" borderId="50" xfId="0" applyFont="1" applyBorder="1" applyAlignment="1">
      <alignment vertical="top" wrapText="1"/>
    </xf>
    <xf numFmtId="0" fontId="8" fillId="0" borderId="46" xfId="0" applyFont="1" applyBorder="1"/>
    <xf numFmtId="0" fontId="8" fillId="3" borderId="46" xfId="0" applyFont="1" applyFill="1" applyBorder="1" applyAlignment="1">
      <alignment vertical="top" wrapText="1"/>
    </xf>
    <xf numFmtId="0" fontId="8" fillId="0" borderId="46" xfId="0" applyFont="1" applyBorder="1" applyAlignment="1">
      <alignment vertical="top" wrapText="1"/>
    </xf>
    <xf numFmtId="0" fontId="8" fillId="0" borderId="5" xfId="0" applyFont="1" applyBorder="1" applyAlignment="1">
      <alignment vertical="top"/>
    </xf>
    <xf numFmtId="0" fontId="8" fillId="0" borderId="6" xfId="0" applyFont="1" applyBorder="1" applyAlignment="1">
      <alignment vertical="top"/>
    </xf>
    <xf numFmtId="0" fontId="8" fillId="0" borderId="3" xfId="0" applyFont="1" applyBorder="1" applyAlignment="1">
      <alignment vertical="top"/>
    </xf>
    <xf numFmtId="0" fontId="8" fillId="0" borderId="0" xfId="0" applyFont="1" applyAlignment="1">
      <alignment vertical="top"/>
    </xf>
    <xf numFmtId="0" fontId="8" fillId="0" borderId="7" xfId="0" applyFont="1" applyBorder="1" applyAlignment="1">
      <alignment vertical="top"/>
    </xf>
    <xf numFmtId="0" fontId="8" fillId="0" borderId="8" xfId="0" applyFont="1" applyBorder="1" applyAlignment="1">
      <alignment vertical="top"/>
    </xf>
    <xf numFmtId="0" fontId="8" fillId="0" borderId="2" xfId="0" applyFont="1" applyBorder="1" applyAlignment="1">
      <alignment vertical="top"/>
    </xf>
    <xf numFmtId="0" fontId="8" fillId="0" borderId="9" xfId="0" applyFont="1" applyBorder="1" applyAlignment="1">
      <alignment vertical="top"/>
    </xf>
    <xf numFmtId="0" fontId="8" fillId="5" borderId="16" xfId="0" applyFont="1" applyFill="1" applyBorder="1" applyAlignment="1">
      <alignment horizontal="left" vertical="center" wrapText="1"/>
    </xf>
    <xf numFmtId="0" fontId="8" fillId="0" borderId="7" xfId="0" applyFont="1" applyBorder="1" applyAlignment="1">
      <alignment wrapText="1"/>
    </xf>
    <xf numFmtId="0" fontId="8" fillId="0" borderId="3" xfId="0" applyFont="1" applyBorder="1" applyAlignment="1">
      <alignment wrapText="1"/>
    </xf>
    <xf numFmtId="0" fontId="8" fillId="0" borderId="8" xfId="0" applyFont="1" applyBorder="1" applyAlignment="1">
      <alignment wrapText="1"/>
    </xf>
    <xf numFmtId="0" fontId="8" fillId="0" borderId="9" xfId="0" applyFont="1" applyBorder="1" applyAlignment="1">
      <alignment wrapText="1"/>
    </xf>
    <xf numFmtId="0" fontId="8" fillId="0" borderId="54" xfId="0" applyFont="1" applyBorder="1"/>
    <xf numFmtId="0" fontId="8" fillId="0" borderId="1" xfId="0" applyFont="1" applyBorder="1"/>
    <xf numFmtId="0" fontId="8" fillId="0" borderId="16" xfId="0" applyFont="1" applyBorder="1" applyAlignment="1">
      <alignment horizontal="left" vertical="center" wrapText="1"/>
    </xf>
    <xf numFmtId="0" fontId="4" fillId="0" borderId="0" xfId="0" applyFont="1" applyAlignment="1">
      <alignment horizontal="center" vertical="center"/>
    </xf>
    <xf numFmtId="0" fontId="9" fillId="2" borderId="17" xfId="0" applyFont="1" applyFill="1" applyBorder="1" applyAlignment="1">
      <alignment horizontal="center" vertical="center" wrapText="1"/>
    </xf>
    <xf numFmtId="0" fontId="8" fillId="0" borderId="29" xfId="0" applyFont="1" applyBorder="1"/>
    <xf numFmtId="0" fontId="8" fillId="0" borderId="42" xfId="0" applyFont="1" applyBorder="1"/>
    <xf numFmtId="0" fontId="9" fillId="2" borderId="18" xfId="0" applyFont="1" applyFill="1" applyBorder="1" applyAlignment="1">
      <alignment horizontal="center" vertical="center" wrapText="1"/>
    </xf>
    <xf numFmtId="0" fontId="8" fillId="0" borderId="23" xfId="0" applyFont="1" applyBorder="1"/>
    <xf numFmtId="0" fontId="18" fillId="0" borderId="0" xfId="0" applyFont="1" applyAlignment="1">
      <alignment horizontal="center" vertical="center"/>
    </xf>
    <xf numFmtId="0" fontId="8" fillId="0" borderId="18" xfId="0" applyFont="1" applyBorder="1" applyAlignment="1">
      <alignment horizontal="center" vertical="center"/>
    </xf>
    <xf numFmtId="0" fontId="9" fillId="5" borderId="0" xfId="0" applyFont="1" applyFill="1" applyAlignment="1">
      <alignment horizontal="center"/>
    </xf>
    <xf numFmtId="0" fontId="27" fillId="3" borderId="43" xfId="0" applyFont="1" applyFill="1" applyBorder="1" applyAlignment="1">
      <alignment vertical="top" wrapText="1"/>
    </xf>
    <xf numFmtId="0" fontId="27" fillId="0" borderId="43" xfId="0" applyFont="1" applyBorder="1"/>
    <xf numFmtId="0" fontId="9" fillId="2" borderId="11" xfId="0" applyFont="1" applyFill="1" applyBorder="1" applyAlignment="1">
      <alignment horizontal="center" vertical="center" wrapText="1"/>
    </xf>
    <xf numFmtId="0" fontId="8" fillId="0" borderId="0" xfId="0" applyFont="1" applyAlignment="1">
      <alignment horizontal="center" vertical="top" wrapText="1"/>
    </xf>
    <xf numFmtId="0" fontId="20" fillId="0" borderId="0" xfId="0" applyFont="1" applyAlignment="1">
      <alignment wrapText="1"/>
    </xf>
    <xf numFmtId="0" fontId="9" fillId="0" borderId="49" xfId="0" applyFont="1" applyBorder="1" applyAlignment="1">
      <alignment horizontal="center"/>
    </xf>
    <xf numFmtId="0" fontId="22" fillId="0" borderId="46" xfId="0" applyFont="1" applyBorder="1" applyAlignment="1">
      <alignment vertical="center" wrapText="1"/>
    </xf>
    <xf numFmtId="0" fontId="2" fillId="0" borderId="0" xfId="0" applyFont="1"/>
    <xf numFmtId="0" fontId="22" fillId="0" borderId="1" xfId="0" applyFont="1" applyBorder="1" applyAlignment="1">
      <alignment horizontal="left" vertical="center"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46" xfId="0" applyFont="1" applyBorder="1" applyAlignment="1">
      <alignment vertical="top"/>
    </xf>
    <xf numFmtId="0" fontId="8" fillId="0" borderId="43" xfId="0" applyFont="1" applyBorder="1" applyAlignment="1">
      <alignment vertical="top" wrapText="1"/>
    </xf>
    <xf numFmtId="0" fontId="9" fillId="2" borderId="1" xfId="0" applyFont="1" applyFill="1" applyBorder="1" applyAlignment="1">
      <alignment vertical="top" wrapText="1"/>
    </xf>
    <xf numFmtId="0" fontId="27" fillId="0" borderId="1" xfId="0" applyFont="1" applyBorder="1" applyAlignment="1">
      <alignment vertical="top" wrapText="1"/>
    </xf>
    <xf numFmtId="0" fontId="4" fillId="0" borderId="0" xfId="0" applyFont="1" applyAlignment="1">
      <alignment horizontal="center" vertical="top" wrapText="1"/>
    </xf>
    <xf numFmtId="0" fontId="8" fillId="0" borderId="15" xfId="0" applyFont="1" applyBorder="1"/>
    <xf numFmtId="0" fontId="8" fillId="0" borderId="11" xfId="0" applyFont="1" applyBorder="1" applyAlignment="1">
      <alignment vertical="top" wrapText="1"/>
    </xf>
    <xf numFmtId="0" fontId="8" fillId="0" borderId="1" xfId="0" applyFont="1" applyBorder="1" applyAlignment="1">
      <alignment horizontal="center" vertical="top" wrapText="1"/>
    </xf>
    <xf numFmtId="0" fontId="8" fillId="0" borderId="2" xfId="0" applyFont="1" applyBorder="1" applyAlignment="1">
      <alignment vertical="top" wrapText="1"/>
    </xf>
    <xf numFmtId="0" fontId="9" fillId="2" borderId="1" xfId="0" applyFont="1" applyFill="1" applyBorder="1" applyAlignment="1">
      <alignment vertical="center" wrapText="1"/>
    </xf>
    <xf numFmtId="0" fontId="39" fillId="2" borderId="1" xfId="0" applyFont="1" applyFill="1" applyBorder="1" applyAlignment="1">
      <alignment vertical="center" wrapText="1"/>
    </xf>
    <xf numFmtId="0" fontId="8" fillId="0" borderId="12" xfId="0" applyFont="1" applyBorder="1" applyAlignment="1">
      <alignment horizontal="center" vertical="center" wrapText="1"/>
    </xf>
    <xf numFmtId="0" fontId="8" fillId="0" borderId="12" xfId="0" applyFont="1" applyBorder="1" applyAlignment="1">
      <alignment horizontal="center" vertical="top" wrapText="1"/>
    </xf>
    <xf numFmtId="0" fontId="8" fillId="5" borderId="1" xfId="0" applyFont="1" applyFill="1" applyBorder="1" applyAlignment="1">
      <alignment vertical="top" wrapText="1"/>
    </xf>
    <xf numFmtId="0" fontId="8" fillId="4" borderId="1" xfId="0" applyFont="1" applyFill="1" applyBorder="1" applyAlignment="1">
      <alignment vertical="top" wrapText="1"/>
    </xf>
    <xf numFmtId="0" fontId="8" fillId="0" borderId="46" xfId="0" applyFont="1" applyBorder="1" applyAlignment="1">
      <alignment horizontal="left" vertical="center" wrapText="1"/>
    </xf>
    <xf numFmtId="0" fontId="32" fillId="0" borderId="0" xfId="1" applyFont="1" applyAlignment="1">
      <alignment horizontal="left" wrapText="1"/>
    </xf>
    <xf numFmtId="0" fontId="0" fillId="0" borderId="0" xfId="0" applyAlignment="1">
      <alignment horizontal="left"/>
    </xf>
    <xf numFmtId="0" fontId="8" fillId="0" borderId="1" xfId="0" applyFont="1" applyBorder="1" applyAlignment="1">
      <alignment vertical="center"/>
    </xf>
    <xf numFmtId="0" fontId="8" fillId="0" borderId="5" xfId="0" applyFont="1" applyBorder="1" applyAlignment="1">
      <alignment vertical="center"/>
    </xf>
    <xf numFmtId="0" fontId="8" fillId="0" borderId="8" xfId="0" applyFont="1" applyBorder="1" applyAlignment="1">
      <alignment vertical="center"/>
    </xf>
    <xf numFmtId="0" fontId="8" fillId="0" borderId="2" xfId="0" applyFont="1" applyBorder="1" applyAlignment="1">
      <alignment vertical="center"/>
    </xf>
    <xf numFmtId="0" fontId="8" fillId="0" borderId="6" xfId="0" applyFont="1" applyBorder="1" applyAlignment="1">
      <alignment vertical="center"/>
    </xf>
    <xf numFmtId="0" fontId="8" fillId="0" borderId="9" xfId="0" applyFont="1" applyBorder="1" applyAlignment="1">
      <alignment vertical="center"/>
    </xf>
    <xf numFmtId="0" fontId="8" fillId="0" borderId="46" xfId="0" applyFont="1" applyBorder="1" applyAlignment="1">
      <alignment vertical="center" wrapText="1"/>
    </xf>
    <xf numFmtId="0" fontId="8" fillId="0" borderId="46" xfId="0" applyFont="1" applyBorder="1" applyAlignment="1">
      <alignment vertical="center"/>
    </xf>
    <xf numFmtId="0" fontId="8" fillId="0" borderId="15" xfId="0" applyFont="1" applyBorder="1" applyAlignment="1">
      <alignment vertical="center"/>
    </xf>
    <xf numFmtId="0" fontId="8" fillId="0" borderId="16" xfId="0" applyFont="1" applyBorder="1" applyAlignment="1">
      <alignment vertical="center"/>
    </xf>
    <xf numFmtId="15" fontId="8" fillId="0" borderId="16" xfId="0" applyNumberFormat="1" applyFont="1" applyBorder="1" applyAlignment="1">
      <alignment vertical="center" wrapText="1"/>
    </xf>
    <xf numFmtId="0" fontId="8" fillId="0" borderId="3" xfId="0" applyFont="1" applyBorder="1" applyAlignment="1">
      <alignment vertical="center"/>
    </xf>
    <xf numFmtId="0" fontId="8" fillId="0" borderId="7" xfId="0" applyFont="1" applyBorder="1" applyAlignment="1">
      <alignment vertical="center"/>
    </xf>
    <xf numFmtId="0" fontId="8" fillId="0" borderId="49" xfId="0" applyFont="1" applyBorder="1" applyAlignment="1">
      <alignment vertical="center"/>
    </xf>
    <xf numFmtId="49" fontId="8" fillId="0" borderId="52"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Font="1" applyAlignment="1">
      <alignment vertical="center"/>
    </xf>
    <xf numFmtId="0" fontId="4" fillId="0" borderId="0" xfId="0" applyFont="1" applyAlignment="1">
      <alignment horizontal="center"/>
    </xf>
    <xf numFmtId="0" fontId="8" fillId="0" borderId="44" xfId="0" applyFont="1" applyBorder="1" applyAlignment="1">
      <alignment vertical="center" wrapText="1"/>
    </xf>
    <xf numFmtId="0" fontId="8" fillId="0" borderId="28" xfId="0" applyFont="1" applyBorder="1"/>
    <xf numFmtId="0" fontId="8" fillId="0" borderId="12" xfId="0" applyFont="1" applyBorder="1" applyAlignment="1">
      <alignment vertical="center" wrapText="1"/>
    </xf>
    <xf numFmtId="0" fontId="8" fillId="0" borderId="10" xfId="0" applyFont="1" applyBorder="1" applyAlignment="1">
      <alignment vertical="center" wrapText="1"/>
    </xf>
    <xf numFmtId="0" fontId="8" fillId="0" borderId="28" xfId="0" applyFont="1" applyBorder="1" applyAlignment="1">
      <alignment vertical="center" wrapText="1"/>
    </xf>
    <xf numFmtId="0" fontId="9" fillId="3" borderId="45" xfId="0" applyFont="1" applyFill="1" applyBorder="1" applyAlignment="1">
      <alignment horizontal="center" vertical="center" wrapText="1"/>
    </xf>
    <xf numFmtId="0" fontId="8" fillId="0" borderId="27" xfId="0" applyFont="1" applyBorder="1"/>
    <xf numFmtId="0" fontId="9" fillId="2" borderId="12" xfId="0" applyFont="1" applyFill="1" applyBorder="1" applyAlignment="1">
      <alignment horizontal="left" vertical="top" wrapText="1"/>
    </xf>
    <xf numFmtId="0" fontId="9" fillId="3" borderId="1"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8" fillId="0" borderId="1" xfId="0" applyFont="1" applyBorder="1" applyAlignment="1">
      <alignment horizontal="left" vertical="top" wrapText="1" indent="1"/>
    </xf>
    <xf numFmtId="0" fontId="9" fillId="3" borderId="1" xfId="0" applyFont="1" applyFill="1" applyBorder="1" applyAlignment="1">
      <alignment vertical="top" wrapText="1"/>
    </xf>
    <xf numFmtId="0" fontId="9" fillId="2" borderId="1" xfId="0" applyFont="1" applyFill="1" applyBorder="1" applyAlignment="1">
      <alignment horizontal="left" vertical="top" wrapText="1"/>
    </xf>
    <xf numFmtId="0" fontId="54" fillId="0" borderId="54" xfId="1" applyFont="1" applyBorder="1" applyAlignment="1">
      <alignment vertical="top"/>
    </xf>
    <xf numFmtId="0" fontId="54" fillId="0" borderId="51" xfId="1" applyFont="1" applyBorder="1" applyAlignment="1">
      <alignment vertical="top"/>
    </xf>
    <xf numFmtId="0" fontId="54" fillId="0" borderId="50" xfId="1" applyFont="1" applyBorder="1" applyAlignment="1">
      <alignment vertical="top"/>
    </xf>
    <xf numFmtId="0" fontId="54" fillId="0" borderId="46" xfId="1" applyFont="1" applyBorder="1" applyAlignment="1">
      <alignment vertical="top"/>
    </xf>
    <xf numFmtId="0" fontId="8" fillId="0" borderId="4" xfId="0" applyFont="1" applyBorder="1" applyAlignment="1">
      <alignment horizontal="left" vertical="top" wrapText="1"/>
    </xf>
    <xf numFmtId="0" fontId="8" fillId="0" borderId="46" xfId="0" applyFont="1" applyBorder="1" applyAlignment="1">
      <alignment wrapText="1"/>
    </xf>
    <xf numFmtId="0" fontId="8" fillId="0" borderId="46" xfId="0" applyFont="1" applyBorder="1" applyAlignment="1">
      <alignment horizontal="left" vertical="top" wrapText="1"/>
    </xf>
    <xf numFmtId="0" fontId="54" fillId="0" borderId="48" xfId="1" applyFont="1" applyBorder="1" applyAlignment="1">
      <alignment vertical="top"/>
    </xf>
    <xf numFmtId="0" fontId="8" fillId="0" borderId="43" xfId="0" applyFont="1" applyBorder="1"/>
    <xf numFmtId="0" fontId="27" fillId="0" borderId="1" xfId="0" applyFont="1" applyBorder="1" applyAlignment="1">
      <alignment horizontal="left" vertical="top" wrapText="1"/>
    </xf>
    <xf numFmtId="0" fontId="9" fillId="0" borderId="1" xfId="0" applyFont="1" applyBorder="1" applyAlignment="1">
      <alignment horizontal="left" vertical="top" wrapText="1"/>
    </xf>
    <xf numFmtId="165" fontId="8" fillId="0" borderId="46" xfId="0" applyNumberFormat="1" applyFont="1" applyBorder="1" applyAlignment="1">
      <alignment vertical="top" wrapText="1"/>
    </xf>
    <xf numFmtId="0" fontId="52" fillId="0" borderId="1" xfId="0" applyFont="1" applyBorder="1" applyAlignment="1">
      <alignment vertical="top" wrapText="1"/>
    </xf>
    <xf numFmtId="165" fontId="52" fillId="8" borderId="1" xfId="0" applyNumberFormat="1" applyFont="1" applyFill="1" applyBorder="1" applyAlignment="1">
      <alignment vertical="top" wrapText="1"/>
    </xf>
    <xf numFmtId="0" fontId="29" fillId="0" borderId="0" xfId="1" applyFont="1" applyAlignment="1">
      <alignment wrapText="1"/>
    </xf>
    <xf numFmtId="0" fontId="9" fillId="0" borderId="3" xfId="0" applyFont="1" applyBorder="1" applyAlignment="1">
      <alignment vertical="top" wrapText="1"/>
    </xf>
    <xf numFmtId="0" fontId="0" fillId="0" borderId="3" xfId="0" applyBorder="1"/>
    <xf numFmtId="0" fontId="9" fillId="0" borderId="1" xfId="0" applyFont="1" applyBorder="1" applyAlignment="1">
      <alignment horizontal="center" vertical="top" wrapText="1"/>
    </xf>
    <xf numFmtId="0" fontId="8" fillId="0" borderId="4" xfId="0" applyFont="1" applyBorder="1" applyAlignment="1">
      <alignment vertical="top" wrapText="1"/>
    </xf>
    <xf numFmtId="0" fontId="0" fillId="0" borderId="5" xfId="0" applyBorder="1"/>
    <xf numFmtId="0" fontId="8" fillId="5" borderId="0" xfId="0" applyFont="1" applyFill="1" applyAlignment="1">
      <alignment vertical="top" wrapText="1"/>
    </xf>
    <xf numFmtId="0" fontId="7" fillId="0" borderId="0" xfId="0" applyFont="1" applyAlignment="1">
      <alignment horizontal="center" vertical="top" wrapText="1"/>
    </xf>
    <xf numFmtId="0" fontId="8" fillId="0" borderId="10" xfId="0" applyFont="1" applyBorder="1" applyAlignment="1">
      <alignment vertical="top" wrapText="1"/>
    </xf>
    <xf numFmtId="0" fontId="17" fillId="0" borderId="12" xfId="0" applyFont="1" applyBorder="1" applyAlignment="1">
      <alignment vertical="top" wrapText="1"/>
    </xf>
    <xf numFmtId="0" fontId="17" fillId="0" borderId="10" xfId="0" applyFont="1" applyBorder="1" applyAlignment="1">
      <alignment vertical="top" wrapText="1"/>
    </xf>
    <xf numFmtId="0" fontId="17" fillId="0" borderId="11" xfId="0" applyFont="1" applyBorder="1" applyAlignment="1">
      <alignment vertical="top" wrapText="1"/>
    </xf>
    <xf numFmtId="166" fontId="17" fillId="0" borderId="12" xfId="0" applyNumberFormat="1" applyFont="1" applyBorder="1" applyAlignment="1">
      <alignment vertical="top" wrapText="1"/>
    </xf>
    <xf numFmtId="166" fontId="17" fillId="0" borderId="11" xfId="0" applyNumberFormat="1" applyFont="1" applyBorder="1" applyAlignment="1">
      <alignment vertical="top" wrapText="1"/>
    </xf>
    <xf numFmtId="166" fontId="8" fillId="0" borderId="12" xfId="0" applyNumberFormat="1" applyFont="1" applyBorder="1" applyAlignment="1">
      <alignment vertical="top" wrapText="1"/>
    </xf>
    <xf numFmtId="166" fontId="8" fillId="0" borderId="11" xfId="0" applyNumberFormat="1" applyFont="1" applyBorder="1" applyAlignment="1">
      <alignment vertical="top" wrapText="1"/>
    </xf>
    <xf numFmtId="166" fontId="8" fillId="0" borderId="1" xfId="0" applyNumberFormat="1" applyFont="1" applyBorder="1" applyAlignment="1">
      <alignment vertical="top" wrapText="1"/>
    </xf>
    <xf numFmtId="166" fontId="0" fillId="0" borderId="11" xfId="0" applyNumberFormat="1" applyBorder="1"/>
    <xf numFmtId="0" fontId="17" fillId="0" borderId="1" xfId="0" applyFont="1" applyBorder="1" applyAlignment="1">
      <alignment vertical="top" wrapText="1"/>
    </xf>
    <xf numFmtId="0" fontId="40" fillId="0" borderId="10" xfId="0" applyFont="1" applyBorder="1"/>
    <xf numFmtId="0" fontId="40" fillId="0" borderId="11" xfId="0" applyFont="1" applyBorder="1"/>
    <xf numFmtId="166" fontId="17" fillId="0" borderId="1" xfId="0" applyNumberFormat="1" applyFont="1" applyBorder="1" applyAlignment="1">
      <alignment vertical="top" wrapText="1"/>
    </xf>
    <xf numFmtId="166" fontId="40" fillId="0" borderId="11" xfId="0" applyNumberFormat="1" applyFont="1" applyBorder="1"/>
    <xf numFmtId="0" fontId="38" fillId="0" borderId="10" xfId="0" applyFont="1" applyBorder="1"/>
    <xf numFmtId="0" fontId="38" fillId="0" borderId="11" xfId="0" applyFont="1" applyBorder="1"/>
    <xf numFmtId="0" fontId="27" fillId="0" borderId="0" xfId="0" applyFont="1" applyAlignment="1">
      <alignment horizontal="center" vertical="top" wrapText="1"/>
    </xf>
    <xf numFmtId="0" fontId="6" fillId="2" borderId="1" xfId="0" applyFont="1" applyFill="1" applyBorder="1" applyAlignment="1">
      <alignment horizontal="center" vertical="top" wrapText="1"/>
    </xf>
    <xf numFmtId="0" fontId="8" fillId="0" borderId="1" xfId="0" applyFont="1" applyBorder="1" applyAlignment="1">
      <alignment vertical="top"/>
    </xf>
    <xf numFmtId="0" fontId="8" fillId="0" borderId="1" xfId="0" applyFont="1" applyBorder="1" applyAlignment="1">
      <alignment horizontal="left" vertical="top"/>
    </xf>
    <xf numFmtId="0" fontId="39" fillId="14" borderId="43" xfId="0" applyFont="1" applyFill="1" applyBorder="1" applyAlignment="1">
      <alignment wrapText="1"/>
    </xf>
    <xf numFmtId="0" fontId="8" fillId="14" borderId="23" xfId="0" applyFont="1" applyFill="1" applyBorder="1"/>
    <xf numFmtId="0" fontId="8" fillId="14" borderId="24" xfId="0" applyFont="1" applyFill="1" applyBorder="1"/>
    <xf numFmtId="0" fontId="8" fillId="14" borderId="25" xfId="0" applyFont="1" applyFill="1" applyBorder="1"/>
    <xf numFmtId="0" fontId="8" fillId="14" borderId="0" xfId="0" applyFont="1" applyFill="1"/>
    <xf numFmtId="0" fontId="8" fillId="14" borderId="26" xfId="0" applyFont="1" applyFill="1" applyBorder="1"/>
    <xf numFmtId="0" fontId="8" fillId="14" borderId="49" xfId="0" applyFont="1" applyFill="1" applyBorder="1"/>
    <xf numFmtId="0" fontId="8" fillId="0" borderId="11" xfId="0" applyFont="1" applyBorder="1" applyAlignment="1">
      <alignment vertical="top"/>
    </xf>
    <xf numFmtId="0" fontId="52" fillId="2" borderId="1" xfId="0" applyFont="1" applyFill="1" applyBorder="1" applyAlignment="1">
      <alignment horizontal="center" vertical="center" wrapText="1"/>
    </xf>
    <xf numFmtId="0" fontId="0" fillId="0" borderId="6" xfId="0" applyBorder="1" applyAlignment="1">
      <alignment wrapText="1"/>
    </xf>
    <xf numFmtId="0" fontId="0" fillId="0" borderId="5"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49" xfId="0" applyBorder="1" applyAlignment="1">
      <alignment wrapText="1"/>
    </xf>
    <xf numFmtId="0" fontId="0" fillId="0" borderId="7" xfId="0" applyBorder="1" applyAlignment="1">
      <alignment wrapText="1"/>
    </xf>
    <xf numFmtId="0" fontId="0" fillId="5" borderId="10" xfId="0" applyFill="1" applyBorder="1"/>
    <xf numFmtId="0" fontId="0" fillId="5" borderId="11" xfId="0" applyFill="1" applyBorder="1"/>
    <xf numFmtId="166" fontId="8" fillId="5" borderId="12" xfId="0" applyNumberFormat="1" applyFont="1" applyFill="1" applyBorder="1" applyAlignment="1">
      <alignment vertical="top" wrapText="1"/>
    </xf>
    <xf numFmtId="166" fontId="8" fillId="5" borderId="11" xfId="0" applyNumberFormat="1" applyFont="1" applyFill="1" applyBorder="1" applyAlignment="1">
      <alignment vertical="top" wrapText="1"/>
    </xf>
    <xf numFmtId="166" fontId="8" fillId="5" borderId="1" xfId="0" applyNumberFormat="1" applyFont="1" applyFill="1" applyBorder="1" applyAlignment="1">
      <alignment vertical="top" wrapText="1"/>
    </xf>
    <xf numFmtId="166" fontId="0" fillId="5" borderId="11" xfId="0" applyNumberFormat="1" applyFill="1" applyBorder="1"/>
    <xf numFmtId="0" fontId="0" fillId="0" borderId="0" xfId="0" applyProtection="1"/>
    <xf numFmtId="0" fontId="4" fillId="0" borderId="0" xfId="0" applyFont="1" applyAlignment="1" applyProtection="1">
      <alignment horizontal="center" vertical="top"/>
    </xf>
    <xf numFmtId="0" fontId="1" fillId="0" borderId="0" xfId="0" applyFont="1" applyProtection="1"/>
    <xf numFmtId="0" fontId="7" fillId="0" borderId="0" xfId="0" applyFont="1" applyAlignment="1" applyProtection="1">
      <alignment horizontal="center" vertical="top"/>
    </xf>
    <xf numFmtId="0" fontId="9" fillId="0" borderId="0" xfId="0" applyFont="1" applyProtection="1"/>
    <xf numFmtId="0" fontId="8" fillId="0" borderId="0" xfId="0" applyFont="1" applyProtection="1"/>
    <xf numFmtId="0" fontId="6" fillId="0" borderId="0" xfId="0" applyFont="1" applyProtection="1"/>
    <xf numFmtId="0" fontId="8" fillId="2" borderId="1" xfId="0" applyFont="1" applyFill="1" applyBorder="1" applyAlignment="1" applyProtection="1">
      <alignment vertical="center" wrapText="1"/>
    </xf>
    <xf numFmtId="0" fontId="8" fillId="0" borderId="10" xfId="0" applyFont="1" applyBorder="1" applyProtection="1"/>
    <xf numFmtId="0" fontId="8" fillId="0" borderId="11" xfId="0" applyFont="1" applyBorder="1" applyProtection="1"/>
    <xf numFmtId="0" fontId="8" fillId="5" borderId="1" xfId="0" applyFont="1" applyFill="1" applyBorder="1" applyAlignment="1" applyProtection="1">
      <alignment vertical="center" wrapText="1"/>
    </xf>
    <xf numFmtId="0" fontId="8" fillId="0" borderId="0" xfId="0" applyFont="1" applyAlignment="1" applyProtection="1">
      <alignment vertical="center" wrapText="1"/>
    </xf>
    <xf numFmtId="0" fontId="8" fillId="0" borderId="1" xfId="0" applyFont="1" applyBorder="1" applyAlignment="1" applyProtection="1">
      <alignment vertical="center" wrapText="1"/>
    </xf>
    <xf numFmtId="0" fontId="8" fillId="2" borderId="1" xfId="0" applyFont="1" applyFill="1" applyBorder="1" applyAlignment="1" applyProtection="1">
      <alignment horizontal="left" vertical="center" wrapText="1"/>
    </xf>
    <xf numFmtId="0" fontId="8" fillId="5" borderId="1" xfId="0" applyFont="1" applyFill="1" applyBorder="1" applyAlignment="1" applyProtection="1">
      <alignment horizontal="left" vertical="center" wrapText="1"/>
    </xf>
    <xf numFmtId="0" fontId="8" fillId="5" borderId="0" xfId="0" applyFont="1" applyFill="1" applyAlignment="1" applyProtection="1">
      <alignment vertical="center" wrapText="1"/>
    </xf>
    <xf numFmtId="0" fontId="9" fillId="0" borderId="0" xfId="0" applyFont="1" applyAlignment="1" applyProtection="1">
      <alignment wrapText="1"/>
    </xf>
    <xf numFmtId="0" fontId="6" fillId="0" borderId="0" xfId="0" applyFont="1" applyAlignment="1" applyProtection="1">
      <alignment wrapText="1"/>
    </xf>
    <xf numFmtId="14" fontId="8" fillId="5" borderId="1" xfId="0" applyNumberFormat="1" applyFont="1" applyFill="1" applyBorder="1" applyAlignment="1" applyProtection="1">
      <alignment horizontal="left" vertical="center" wrapText="1"/>
    </xf>
    <xf numFmtId="0" fontId="8" fillId="0" borderId="10" xfId="0" applyFont="1" applyBorder="1" applyAlignment="1" applyProtection="1">
      <alignment horizontal="left"/>
    </xf>
    <xf numFmtId="0" fontId="8" fillId="0" borderId="11" xfId="0" applyFont="1" applyBorder="1" applyAlignment="1" applyProtection="1">
      <alignment horizontal="left"/>
    </xf>
    <xf numFmtId="14" fontId="8" fillId="5" borderId="0" xfId="0" applyNumberFormat="1" applyFont="1" applyFill="1" applyAlignment="1" applyProtection="1">
      <alignment vertical="center" wrapText="1"/>
    </xf>
    <xf numFmtId="0" fontId="25" fillId="5" borderId="0" xfId="0" applyFont="1" applyFill="1" applyAlignment="1" applyProtection="1">
      <alignment horizontal="left" vertical="center" wrapText="1"/>
    </xf>
    <xf numFmtId="14" fontId="8" fillId="0" borderId="1" xfId="0" applyNumberFormat="1" applyFont="1" applyBorder="1" applyAlignment="1" applyProtection="1">
      <alignment horizontal="left" vertical="center" wrapText="1"/>
    </xf>
    <xf numFmtId="14" fontId="8" fillId="5" borderId="0" xfId="0" applyNumberFormat="1" applyFont="1" applyFill="1" applyAlignment="1" applyProtection="1">
      <alignment horizontal="right" vertical="center" wrapText="1"/>
    </xf>
    <xf numFmtId="0" fontId="24" fillId="5" borderId="0" xfId="0" applyFont="1" applyFill="1" applyAlignment="1" applyProtection="1">
      <alignment vertical="center" wrapText="1"/>
    </xf>
    <xf numFmtId="0" fontId="27" fillId="2" borderId="1" xfId="0" applyFont="1" applyFill="1" applyBorder="1" applyAlignment="1" applyProtection="1">
      <alignment vertical="center" wrapText="1"/>
    </xf>
    <xf numFmtId="14" fontId="8" fillId="5" borderId="12" xfId="0" applyNumberFormat="1" applyFont="1" applyFill="1" applyBorder="1" applyAlignment="1" applyProtection="1">
      <alignment horizontal="left" vertical="center" wrapText="1"/>
    </xf>
    <xf numFmtId="14" fontId="8" fillId="5" borderId="10" xfId="0" applyNumberFormat="1" applyFont="1" applyFill="1" applyBorder="1" applyAlignment="1" applyProtection="1">
      <alignment horizontal="left" vertical="center" wrapText="1"/>
    </xf>
    <xf numFmtId="14" fontId="8" fillId="5" borderId="11" xfId="0" applyNumberFormat="1" applyFont="1" applyFill="1" applyBorder="1" applyAlignment="1" applyProtection="1">
      <alignment horizontal="left" vertical="center" wrapText="1"/>
    </xf>
    <xf numFmtId="0" fontId="8" fillId="5" borderId="10" xfId="0" applyFont="1" applyFill="1" applyBorder="1" applyAlignment="1" applyProtection="1">
      <alignment horizontal="left" vertical="center" wrapText="1"/>
    </xf>
    <xf numFmtId="0" fontId="8" fillId="5" borderId="11" xfId="0" applyFont="1" applyFill="1" applyBorder="1" applyAlignment="1" applyProtection="1">
      <alignment horizontal="left" vertical="center" wrapText="1"/>
    </xf>
    <xf numFmtId="0" fontId="9" fillId="0" borderId="0" xfId="0" applyFont="1" applyAlignment="1" applyProtection="1">
      <alignment wrapText="1"/>
    </xf>
    <xf numFmtId="164" fontId="8" fillId="5" borderId="1" xfId="0" applyNumberFormat="1" applyFont="1" applyFill="1" applyBorder="1" applyAlignment="1" applyProtection="1">
      <alignment vertical="center" wrapText="1"/>
    </xf>
    <xf numFmtId="164" fontId="8" fillId="5" borderId="0" xfId="0" applyNumberFormat="1" applyFont="1" applyFill="1" applyAlignment="1" applyProtection="1">
      <alignment vertical="center" wrapText="1"/>
    </xf>
    <xf numFmtId="0" fontId="9" fillId="5" borderId="0" xfId="0" applyFont="1" applyFill="1" applyAlignment="1" applyProtection="1">
      <alignment wrapText="1"/>
    </xf>
    <xf numFmtId="0" fontId="24" fillId="0" borderId="0" xfId="0" applyFont="1" applyAlignment="1" applyProtection="1">
      <alignment vertical="center" wrapText="1"/>
    </xf>
    <xf numFmtId="0" fontId="8" fillId="0" borderId="0" xfId="0" applyFont="1" applyProtection="1"/>
    <xf numFmtId="0" fontId="15" fillId="0" borderId="0" xfId="0" applyFont="1" applyProtection="1"/>
    <xf numFmtId="0" fontId="8" fillId="5" borderId="0" xfId="0" applyFont="1" applyFill="1" applyAlignment="1" applyProtection="1">
      <alignment horizontal="left" vertical="center" wrapText="1"/>
    </xf>
    <xf numFmtId="0" fontId="9" fillId="0" borderId="0" xfId="0" applyFont="1" applyProtection="1"/>
    <xf numFmtId="0" fontId="8" fillId="0" borderId="1" xfId="0" applyFont="1" applyBorder="1" applyAlignment="1" applyProtection="1">
      <alignment vertical="center"/>
    </xf>
    <xf numFmtId="0" fontId="8" fillId="0" borderId="0" xfId="0" applyFont="1" applyAlignment="1" applyProtection="1">
      <alignment vertical="center"/>
    </xf>
    <xf numFmtId="0" fontId="22" fillId="5" borderId="0" xfId="0" applyFont="1" applyFill="1" applyAlignment="1" applyProtection="1">
      <alignment vertical="center" wrapText="1"/>
    </xf>
    <xf numFmtId="0" fontId="17" fillId="5" borderId="0" xfId="0" applyFont="1" applyFill="1" applyAlignment="1" applyProtection="1">
      <alignment vertical="center" wrapText="1"/>
    </xf>
    <xf numFmtId="0" fontId="28" fillId="0" borderId="0" xfId="0" applyFont="1" applyAlignment="1" applyProtection="1">
      <alignment vertical="center" wrapText="1"/>
    </xf>
    <xf numFmtId="0" fontId="17" fillId="5" borderId="0" xfId="0" applyFont="1" applyFill="1" applyAlignment="1" applyProtection="1">
      <alignment horizontal="left" wrapText="1"/>
    </xf>
    <xf numFmtId="0" fontId="19" fillId="5" borderId="0" xfId="0" applyFont="1" applyFill="1" applyAlignment="1" applyProtection="1">
      <alignment horizontal="left" wrapText="1"/>
    </xf>
    <xf numFmtId="0" fontId="17" fillId="5" borderId="0" xfId="0" applyFont="1" applyFill="1" applyAlignment="1" applyProtection="1">
      <alignment horizontal="left" wrapText="1"/>
    </xf>
    <xf numFmtId="0" fontId="9" fillId="2" borderId="1"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8" fillId="0" borderId="6" xfId="0" applyFont="1" applyBorder="1" applyProtection="1"/>
    <xf numFmtId="0" fontId="8" fillId="2" borderId="1" xfId="0" applyFont="1" applyFill="1" applyBorder="1" applyAlignment="1" applyProtection="1">
      <alignment vertical="center"/>
    </xf>
    <xf numFmtId="0" fontId="54" fillId="0" borderId="46" xfId="1" applyFont="1" applyBorder="1" applyAlignment="1" applyProtection="1">
      <alignment vertical="center"/>
    </xf>
    <xf numFmtId="0" fontId="8" fillId="0" borderId="49" xfId="0" applyFont="1" applyBorder="1" applyAlignment="1" applyProtection="1">
      <alignment vertical="center"/>
    </xf>
    <xf numFmtId="0" fontId="8" fillId="5" borderId="0" xfId="0" applyFont="1" applyFill="1" applyAlignment="1" applyProtection="1">
      <alignment vertical="center"/>
    </xf>
    <xf numFmtId="0" fontId="9" fillId="0" borderId="0" xfId="0" applyFont="1" applyAlignment="1" applyProtection="1">
      <alignment horizontal="left" vertical="top"/>
    </xf>
    <xf numFmtId="0" fontId="4" fillId="0" borderId="0" xfId="0" applyFont="1" applyAlignment="1" applyProtection="1">
      <alignment horizontal="left" vertical="top"/>
    </xf>
    <xf numFmtId="0" fontId="9" fillId="0" borderId="0" xfId="0" applyFont="1" applyAlignment="1" applyProtection="1">
      <alignment horizontal="left" vertical="top"/>
    </xf>
    <xf numFmtId="0" fontId="8" fillId="0" borderId="5" xfId="0" applyFont="1" applyBorder="1" applyProtection="1"/>
    <xf numFmtId="0" fontId="8" fillId="0" borderId="8" xfId="0" applyFont="1" applyBorder="1" applyProtection="1"/>
    <xf numFmtId="0" fontId="8" fillId="0" borderId="2" xfId="0" applyFont="1" applyBorder="1" applyProtection="1"/>
    <xf numFmtId="0" fontId="8" fillId="0" borderId="9" xfId="0" applyFont="1" applyBorder="1" applyProtection="1"/>
    <xf numFmtId="0" fontId="8" fillId="0" borderId="12" xfId="0" applyFont="1" applyBorder="1" applyAlignment="1" applyProtection="1">
      <alignment vertical="top" wrapText="1"/>
    </xf>
    <xf numFmtId="0" fontId="9" fillId="4" borderId="1" xfId="0" applyFont="1" applyFill="1" applyBorder="1" applyAlignment="1" applyProtection="1">
      <alignment horizontal="center" vertical="center" wrapText="1"/>
    </xf>
    <xf numFmtId="0" fontId="8" fillId="0" borderId="16" xfId="0" applyFont="1" applyBorder="1" applyProtection="1"/>
    <xf numFmtId="0" fontId="8" fillId="0" borderId="1" xfId="0" applyFont="1" applyBorder="1" applyAlignment="1" applyProtection="1">
      <alignment vertical="top" wrapText="1"/>
    </xf>
    <xf numFmtId="0" fontId="8" fillId="0" borderId="14" xfId="0" applyFont="1" applyBorder="1" applyAlignment="1" applyProtection="1">
      <alignment vertical="top" wrapText="1"/>
    </xf>
    <xf numFmtId="0" fontId="8" fillId="0" borderId="0" xfId="0" applyFont="1" applyAlignment="1" applyProtection="1">
      <alignment vertical="top" wrapText="1"/>
    </xf>
    <xf numFmtId="0" fontId="8" fillId="0" borderId="16" xfId="0" applyFont="1" applyBorder="1" applyAlignment="1" applyProtection="1">
      <alignment vertical="top" wrapText="1"/>
    </xf>
    <xf numFmtId="0" fontId="8" fillId="0" borderId="4" xfId="0" applyFont="1" applyBorder="1" applyAlignment="1" applyProtection="1">
      <alignment vertical="center" wrapText="1"/>
    </xf>
    <xf numFmtId="0" fontId="8" fillId="0" borderId="5" xfId="0" applyFont="1" applyBorder="1" applyAlignment="1" applyProtection="1">
      <alignment vertical="center" wrapText="1"/>
    </xf>
    <xf numFmtId="0" fontId="8" fillId="0" borderId="6" xfId="0" applyFont="1" applyBorder="1" applyAlignment="1" applyProtection="1">
      <alignment vertical="center" wrapText="1"/>
    </xf>
    <xf numFmtId="0" fontId="8" fillId="0" borderId="14" xfId="0" applyFont="1" applyBorder="1" applyAlignment="1" applyProtection="1">
      <alignment vertical="center" wrapText="1"/>
    </xf>
    <xf numFmtId="0" fontId="8" fillId="0" borderId="3" xfId="0" applyFont="1" applyBorder="1" applyAlignment="1" applyProtection="1">
      <alignment vertical="center" wrapText="1"/>
    </xf>
    <xf numFmtId="0" fontId="8" fillId="0" borderId="49" xfId="0" applyFont="1" applyBorder="1" applyAlignment="1" applyProtection="1">
      <alignment vertical="center" wrapText="1"/>
    </xf>
    <xf numFmtId="0" fontId="8" fillId="0" borderId="7" xfId="0" applyFont="1" applyBorder="1" applyAlignment="1" applyProtection="1">
      <alignment vertical="center" wrapText="1"/>
    </xf>
    <xf numFmtId="0" fontId="8" fillId="0" borderId="15" xfId="0" applyFont="1" applyBorder="1" applyAlignment="1" applyProtection="1">
      <alignment vertical="center" wrapText="1"/>
    </xf>
    <xf numFmtId="0" fontId="8" fillId="0" borderId="8" xfId="0" applyFont="1" applyBorder="1" applyAlignment="1" applyProtection="1">
      <alignment vertical="center" wrapText="1"/>
    </xf>
    <xf numFmtId="0" fontId="8" fillId="0" borderId="2" xfId="0" applyFont="1" applyBorder="1" applyAlignment="1" applyProtection="1">
      <alignment vertical="center" wrapText="1"/>
    </xf>
    <xf numFmtId="0" fontId="8" fillId="0" borderId="9" xfId="0" applyFont="1" applyBorder="1" applyAlignment="1" applyProtection="1">
      <alignment vertical="center" wrapText="1"/>
    </xf>
    <xf numFmtId="0" fontId="8" fillId="0" borderId="16" xfId="0" applyFont="1" applyBorder="1" applyAlignment="1" applyProtection="1">
      <alignment vertical="center" wrapText="1"/>
    </xf>
    <xf numFmtId="0" fontId="4" fillId="0" borderId="0" xfId="0" applyFont="1" applyAlignment="1" applyProtection="1">
      <alignment horizontal="center" vertical="center" wrapText="1"/>
    </xf>
    <xf numFmtId="0" fontId="18" fillId="0" borderId="0" xfId="0" applyFont="1" applyAlignment="1" applyProtection="1">
      <alignment horizontal="center" vertical="top" wrapText="1"/>
    </xf>
    <xf numFmtId="0" fontId="0" fillId="0" borderId="0" xfId="0" applyProtection="1"/>
    <xf numFmtId="0" fontId="34" fillId="0" borderId="0" xfId="0" applyFont="1" applyAlignment="1" applyProtection="1">
      <alignment horizontal="left"/>
    </xf>
    <xf numFmtId="0" fontId="10" fillId="0" borderId="0" xfId="0" applyFont="1" applyAlignment="1" applyProtection="1">
      <alignment vertical="top" wrapText="1"/>
    </xf>
    <xf numFmtId="0" fontId="10" fillId="0" borderId="46" xfId="0" applyFont="1" applyBorder="1" applyAlignment="1" applyProtection="1">
      <alignment vertical="top" wrapText="1"/>
    </xf>
    <xf numFmtId="0" fontId="8" fillId="0" borderId="51" xfId="0" applyFont="1" applyBorder="1" applyProtection="1"/>
    <xf numFmtId="0" fontId="8" fillId="0" borderId="50" xfId="0" applyFont="1" applyBorder="1" applyProtection="1"/>
    <xf numFmtId="0" fontId="0" fillId="0" borderId="49" xfId="0" applyBorder="1" applyProtection="1"/>
    <xf numFmtId="0" fontId="22" fillId="13" borderId="46" xfId="0" applyFont="1" applyFill="1" applyBorder="1" applyAlignment="1" applyProtection="1">
      <alignment vertical="top" wrapText="1"/>
    </xf>
    <xf numFmtId="0" fontId="17" fillId="0" borderId="46" xfId="0" applyFont="1" applyBorder="1" applyAlignment="1" applyProtection="1">
      <alignment vertical="top" wrapText="1"/>
    </xf>
    <xf numFmtId="0" fontId="17" fillId="0" borderId="46" xfId="0" applyFont="1" applyBorder="1" applyAlignment="1" applyProtection="1">
      <alignment vertical="top" wrapText="1"/>
    </xf>
    <xf numFmtId="10" fontId="17" fillId="0" borderId="46" xfId="0" applyNumberFormat="1" applyFont="1" applyBorder="1" applyAlignment="1" applyProtection="1">
      <alignment vertical="top" wrapText="1"/>
    </xf>
    <xf numFmtId="0" fontId="8" fillId="0" borderId="47" xfId="0" applyFont="1" applyBorder="1" applyProtection="1"/>
    <xf numFmtId="0" fontId="8" fillId="0" borderId="48" xfId="0" applyFont="1" applyBorder="1" applyProtection="1"/>
    <xf numFmtId="0" fontId="8" fillId="0" borderId="47" xfId="0" applyFont="1" applyBorder="1" applyProtection="1"/>
    <xf numFmtId="0" fontId="8" fillId="0" borderId="48" xfId="0" applyFont="1" applyBorder="1" applyProtection="1"/>
    <xf numFmtId="0" fontId="35" fillId="0" borderId="49" xfId="0" applyFont="1" applyBorder="1" applyProtection="1"/>
    <xf numFmtId="0" fontId="36" fillId="0" borderId="0" xfId="0" applyFont="1" applyProtection="1"/>
    <xf numFmtId="0" fontId="17" fillId="0" borderId="43" xfId="0" applyFont="1" applyBorder="1" applyAlignment="1" applyProtection="1">
      <alignment vertical="top" wrapText="1"/>
    </xf>
    <xf numFmtId="0" fontId="36" fillId="0" borderId="49" xfId="0" applyFont="1" applyBorder="1" applyProtection="1"/>
    <xf numFmtId="0" fontId="17" fillId="5" borderId="54" xfId="0" applyFont="1" applyFill="1" applyBorder="1" applyAlignment="1" applyProtection="1">
      <alignment vertical="top" wrapText="1"/>
    </xf>
    <xf numFmtId="0" fontId="8" fillId="0" borderId="1" xfId="0" applyFont="1" applyBorder="1" applyProtection="1"/>
    <xf numFmtId="0" fontId="17" fillId="5" borderId="50" xfId="0" applyFont="1" applyFill="1" applyBorder="1" applyAlignment="1" applyProtection="1">
      <alignment vertical="top" wrapText="1"/>
    </xf>
    <xf numFmtId="0" fontId="37" fillId="0" borderId="49" xfId="0" applyFont="1" applyBorder="1" applyProtection="1"/>
    <xf numFmtId="1" fontId="17" fillId="5" borderId="46" xfId="0" applyNumberFormat="1" applyFont="1" applyFill="1" applyBorder="1" applyAlignment="1" applyProtection="1">
      <alignment vertical="top" wrapText="1"/>
    </xf>
    <xf numFmtId="10" fontId="17" fillId="5" borderId="54" xfId="0" applyNumberFormat="1" applyFont="1" applyFill="1" applyBorder="1" applyAlignment="1" applyProtection="1">
      <alignment vertical="top" wrapText="1"/>
    </xf>
    <xf numFmtId="10" fontId="17" fillId="5" borderId="50" xfId="0" applyNumberFormat="1" applyFont="1" applyFill="1" applyBorder="1" applyAlignment="1" applyProtection="1">
      <alignment vertical="top" wrapText="1"/>
    </xf>
    <xf numFmtId="0" fontId="17" fillId="0" borderId="54" xfId="0" applyFont="1" applyBorder="1" applyAlignment="1" applyProtection="1">
      <alignment vertical="top" wrapText="1"/>
    </xf>
    <xf numFmtId="2" fontId="17" fillId="0" borderId="50" xfId="0" applyNumberFormat="1" applyFont="1" applyBorder="1" applyAlignment="1" applyProtection="1">
      <alignment vertical="top" wrapText="1"/>
    </xf>
    <xf numFmtId="2" fontId="17" fillId="0" borderId="46" xfId="0" applyNumberFormat="1" applyFont="1" applyBorder="1" applyAlignment="1" applyProtection="1">
      <alignment vertical="top" wrapText="1"/>
    </xf>
    <xf numFmtId="0" fontId="17" fillId="0" borderId="48" xfId="0" applyFont="1" applyBorder="1" applyAlignment="1" applyProtection="1">
      <alignment vertical="top" wrapText="1"/>
    </xf>
    <xf numFmtId="0" fontId="22" fillId="0" borderId="49" xfId="0" applyFont="1" applyBorder="1" applyAlignment="1" applyProtection="1">
      <alignment vertical="center"/>
    </xf>
    <xf numFmtId="2" fontId="9" fillId="0" borderId="49" xfId="0" applyNumberFormat="1" applyFont="1" applyBorder="1" applyAlignment="1" applyProtection="1">
      <alignment horizontal="center" vertical="center" wrapText="1"/>
    </xf>
    <xf numFmtId="0" fontId="8" fillId="0" borderId="49" xfId="0" applyFont="1" applyBorder="1" applyAlignment="1" applyProtection="1">
      <alignment vertical="top" wrapText="1"/>
    </xf>
    <xf numFmtId="2" fontId="9" fillId="0" borderId="49" xfId="0" applyNumberFormat="1" applyFont="1" applyBorder="1" applyAlignment="1" applyProtection="1">
      <alignment vertical="top" wrapText="1"/>
    </xf>
    <xf numFmtId="0" fontId="8" fillId="0" borderId="49" xfId="0" applyFont="1" applyBorder="1" applyProtection="1"/>
    <xf numFmtId="0" fontId="52" fillId="13" borderId="46" xfId="0" applyFont="1" applyFill="1" applyBorder="1" applyAlignment="1" applyProtection="1">
      <alignment vertical="top" wrapText="1"/>
    </xf>
    <xf numFmtId="2" fontId="52" fillId="13" borderId="46" xfId="0" applyNumberFormat="1" applyFont="1" applyFill="1" applyBorder="1" applyAlignment="1" applyProtection="1">
      <alignment vertical="top" wrapText="1"/>
    </xf>
    <xf numFmtId="10" fontId="33" fillId="0" borderId="46" xfId="0" applyNumberFormat="1" applyFont="1" applyBorder="1" applyAlignment="1" applyProtection="1">
      <alignment vertical="center"/>
    </xf>
    <xf numFmtId="10" fontId="9" fillId="0" borderId="46" xfId="0" applyNumberFormat="1" applyFont="1" applyBorder="1" applyAlignment="1" applyProtection="1">
      <alignment horizontal="center" vertical="center" wrapText="1"/>
    </xf>
    <xf numFmtId="10" fontId="8" fillId="0" borderId="46" xfId="0" applyNumberFormat="1" applyFont="1" applyBorder="1" applyAlignment="1" applyProtection="1">
      <alignment vertical="top" wrapText="1"/>
    </xf>
    <xf numFmtId="10" fontId="9" fillId="0" borderId="49" xfId="0" applyNumberFormat="1" applyFont="1" applyBorder="1" applyAlignment="1" applyProtection="1">
      <alignment vertical="top" wrapText="1"/>
    </xf>
    <xf numFmtId="10" fontId="9" fillId="0" borderId="49" xfId="0" applyNumberFormat="1" applyFont="1" applyBorder="1" applyAlignment="1" applyProtection="1">
      <alignment vertical="top"/>
    </xf>
    <xf numFmtId="10" fontId="9" fillId="0" borderId="49" xfId="0" applyNumberFormat="1" applyFont="1" applyBorder="1" applyAlignment="1" applyProtection="1">
      <alignment horizontal="center" vertical="center" wrapText="1"/>
    </xf>
    <xf numFmtId="0" fontId="43" fillId="0" borderId="0" xfId="0" applyFont="1" applyProtection="1"/>
    <xf numFmtId="0" fontId="9" fillId="0" borderId="49" xfId="0" applyFont="1" applyBorder="1" applyAlignment="1" applyProtection="1">
      <alignment vertical="top"/>
    </xf>
    <xf numFmtId="0" fontId="52" fillId="0" borderId="49" xfId="0" applyFont="1" applyBorder="1" applyAlignment="1" applyProtection="1">
      <alignment horizontal="center" vertical="center"/>
    </xf>
    <xf numFmtId="0" fontId="8" fillId="0" borderId="49" xfId="0" applyFont="1" applyBorder="1" applyAlignment="1" applyProtection="1">
      <alignment vertical="top" wrapText="1"/>
    </xf>
    <xf numFmtId="0" fontId="8" fillId="0" borderId="49" xfId="0" applyFont="1" applyBorder="1" applyAlignment="1" applyProtection="1">
      <alignment horizontal="left" vertical="top" wrapText="1"/>
    </xf>
    <xf numFmtId="0" fontId="22" fillId="13" borderId="46" xfId="0" applyFont="1" applyFill="1" applyBorder="1" applyAlignment="1" applyProtection="1">
      <alignment vertical="top" wrapText="1"/>
    </xf>
    <xf numFmtId="0" fontId="8" fillId="0" borderId="43" xfId="0" applyFont="1" applyBorder="1" applyAlignment="1" applyProtection="1">
      <alignment horizontal="left" vertical="top" wrapText="1"/>
    </xf>
    <xf numFmtId="0" fontId="55" fillId="0" borderId="46" xfId="0" applyFont="1" applyBorder="1" applyAlignment="1" applyProtection="1">
      <alignment horizontal="left" vertical="top" wrapText="1"/>
    </xf>
    <xf numFmtId="0" fontId="8" fillId="0" borderId="46" xfId="0" applyFont="1" applyBorder="1" applyAlignment="1" applyProtection="1">
      <alignment horizontal="left" vertical="top" wrapText="1"/>
    </xf>
    <xf numFmtId="0" fontId="23" fillId="0" borderId="0" xfId="0" applyFont="1" applyProtection="1"/>
    <xf numFmtId="0" fontId="8" fillId="4" borderId="0" xfId="0" applyFont="1" applyFill="1" applyAlignment="1" applyProtection="1">
      <alignment vertical="center" wrapText="1"/>
    </xf>
    <xf numFmtId="0" fontId="52" fillId="13" borderId="46" xfId="0" applyFont="1" applyFill="1" applyBorder="1" applyAlignment="1" applyProtection="1">
      <alignment vertical="top" wrapText="1"/>
    </xf>
    <xf numFmtId="0" fontId="0" fillId="0" borderId="50" xfId="0" applyBorder="1" applyProtection="1"/>
    <xf numFmtId="0" fontId="9" fillId="0" borderId="0" xfId="0" applyFont="1" applyAlignment="1" applyProtection="1">
      <alignment vertical="top" wrapText="1"/>
    </xf>
    <xf numFmtId="0" fontId="8" fillId="0" borderId="0" xfId="0" applyFont="1" applyAlignment="1" applyProtection="1">
      <alignment vertical="top" wrapText="1"/>
    </xf>
    <xf numFmtId="0" fontId="0" fillId="0" borderId="46" xfId="0" applyBorder="1" applyProtection="1"/>
    <xf numFmtId="0" fontId="53" fillId="0" borderId="49" xfId="0" applyFont="1" applyBorder="1" applyAlignment="1" applyProtection="1">
      <alignment vertical="top" wrapText="1"/>
    </xf>
    <xf numFmtId="0" fontId="4" fillId="0" borderId="0" xfId="0" applyFont="1" applyProtection="1"/>
    <xf numFmtId="0" fontId="2" fillId="0" borderId="0" xfId="0" applyFont="1" applyProtection="1"/>
    <xf numFmtId="0" fontId="0" fillId="0" borderId="0" xfId="0" applyAlignment="1" applyProtection="1">
      <alignment vertical="top"/>
    </xf>
    <xf numFmtId="0" fontId="47" fillId="0" borderId="0" xfId="0" applyFont="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outcomes'!$B$24</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outcomes'!$B$25</c:f>
              <c:numCache>
                <c:formatCode>0.00%</c:formatCode>
                <c:ptCount val="1"/>
                <c:pt idx="0">
                  <c:v>0.94839999999999991</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CC1D-4445-98D7-6300CF88DD9F}"/>
            </c:ext>
          </c:extLst>
        </c:ser>
        <c:ser>
          <c:idx val="1"/>
          <c:order val="1"/>
          <c:tx>
            <c:strRef>
              <c:f>'2. Progress towards outcomes'!$C$24</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outcomes'!$C$25</c:f>
              <c:numCache>
                <c:formatCode>0.00%</c:formatCode>
                <c:ptCount val="1"/>
                <c:pt idx="0">
                  <c:v>1.1559934318555007</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CC1D-4445-98D7-6300CF88DD9F}"/>
            </c:ext>
          </c:extLst>
        </c:ser>
        <c:ser>
          <c:idx val="2"/>
          <c:order val="2"/>
          <c:tx>
            <c:strRef>
              <c:f>'2. Progress towards outcomes'!$D$24</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outcomes'!$D$25</c:f>
              <c:numCache>
                <c:formatCode>0.00%</c:formatCode>
                <c:ptCount val="1"/>
                <c:pt idx="0">
                  <c:v>0.93472785002111725</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CC1D-4445-98D7-6300CF88DD9F}"/>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23</xdr:row>
      <xdr:rowOff>0</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8" Type="http://schemas.openxmlformats.org/officeDocument/2006/relationships/hyperlink" Target="https://unfao.sharepoint.com/sites/climatechange/PIR/PIR%20FY25/RLC/COL061/&#61607;%09https:/noticiasnvc.com/al-son-de-la-papachina-mujeres-y-jovenes-del-pacifico-colombiano-muestran-sus-saberes-y-fortaleza" TargetMode="External"/><Relationship Id="rId3" Type="http://schemas.openxmlformats.org/officeDocument/2006/relationships/hyperlink" Target="https://pacificobiocultural.fao.org.co/" TargetMode="External"/><Relationship Id="rId7" Type="http://schemas.openxmlformats.org/officeDocument/2006/relationships/hyperlink" Target="https://noticiasdelatierra.com/al-son-de-la-papachina-mujeres-y-jovenes-del-pacifico-colombiano-muestran-sus-saberes-y-fortaleza/" TargetMode="External"/><Relationship Id="rId2" Type="http://schemas.openxmlformats.org/officeDocument/2006/relationships/hyperlink" Target="https://www.youtube.com/channel/UChkUAWyvT1dGDBtAW56C5ag" TargetMode="External"/><Relationship Id="rId1" Type="http://schemas.openxmlformats.org/officeDocument/2006/relationships/hyperlink" Target="https://x.com/FAO_Colombia" TargetMode="External"/><Relationship Id="rId6" Type="http://schemas.openxmlformats.org/officeDocument/2006/relationships/hyperlink" Target="https://noticiasaldiayalahora.co/internacionales/al-son-de-la-papachina-mujeres-y-jovenes-del-pacifico-colombiano-muestran-sus-saberes-y-fortaleza/" TargetMode="External"/><Relationship Id="rId5" Type="http://schemas.openxmlformats.org/officeDocument/2006/relationships/hyperlink" Target="https://doomoeditorial.com.co/papachina/" TargetMode="External"/><Relationship Id="rId4" Type="http://schemas.openxmlformats.org/officeDocument/2006/relationships/hyperlink" Target="https://pacificobiocultural.fao.org.co/index.php/fotos/" TargetMode="External"/><Relationship Id="rId9"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lorenzo.camposaguirre@fao.org" TargetMode="External"/><Relationship Id="rId2" Type="http://schemas.openxmlformats.org/officeDocument/2006/relationships/hyperlink" Target="mailto:agustin.zimmermann@fao.org" TargetMode="External"/><Relationship Id="rId1" Type="http://schemas.openxmlformats.org/officeDocument/2006/relationships/hyperlink" Target="mailto:oscar.alzatearbelaez@fao.org" TargetMode="External"/><Relationship Id="rId6" Type="http://schemas.openxmlformats.org/officeDocument/2006/relationships/printerSettings" Target="../printerSettings/printerSettings2.bin"/><Relationship Id="rId5" Type="http://schemas.openxmlformats.org/officeDocument/2006/relationships/hyperlink" Target="mailto:DDuranG@minambiente.gov.co" TargetMode="External"/><Relationship Id="rId4" Type="http://schemas.openxmlformats.org/officeDocument/2006/relationships/hyperlink" Target="mailto:marcos.rodriguezfazzone@fao.org"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6.bin"/><Relationship Id="rId4" Type="http://schemas.openxmlformats.org/officeDocument/2006/relationships/hyperlink" Target="mailto:carmen.morales@fao.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6:N34"/>
  <sheetViews>
    <sheetView showGridLines="0" view="pageBreakPreview" zoomScale="130" zoomScaleNormal="100" zoomScaleSheetLayoutView="130" workbookViewId="0">
      <selection activeCell="N8" sqref="A1:XFD1048576"/>
    </sheetView>
  </sheetViews>
  <sheetFormatPr defaultColWidth="8.85546875" defaultRowHeight="15" x14ac:dyDescent="0.25"/>
  <cols>
    <col min="1" max="1" width="2.140625" customWidth="1"/>
    <col min="3" max="3" width="10.42578125" customWidth="1"/>
    <col min="4" max="5" width="8.7109375" customWidth="1"/>
    <col min="6" max="6" width="16.42578125" customWidth="1"/>
    <col min="7" max="7" width="10.140625" customWidth="1"/>
    <col min="8" max="8" width="6.85546875" customWidth="1"/>
    <col min="9" max="9" width="6.140625" customWidth="1"/>
    <col min="12" max="12" width="13.42578125" customWidth="1"/>
  </cols>
  <sheetData>
    <row r="6" spans="2:12" ht="24.95" customHeight="1" x14ac:dyDescent="0.25">
      <c r="B6" s="85" t="s">
        <v>0</v>
      </c>
      <c r="C6" s="84"/>
      <c r="D6" s="84"/>
      <c r="E6" s="84"/>
      <c r="F6" s="84"/>
      <c r="G6" s="84"/>
      <c r="H6" s="84"/>
      <c r="I6" s="84"/>
      <c r="J6" s="84"/>
      <c r="K6" s="84"/>
    </row>
    <row r="7" spans="2:12" ht="24.95" customHeight="1" x14ac:dyDescent="0.25">
      <c r="B7" s="83" t="s">
        <v>1</v>
      </c>
      <c r="C7" s="84"/>
      <c r="D7" s="84"/>
      <c r="E7" s="84"/>
      <c r="F7" s="84"/>
      <c r="G7" s="84"/>
      <c r="H7" s="84"/>
      <c r="I7" s="84"/>
      <c r="J7" s="84"/>
      <c r="K7" s="84"/>
    </row>
    <row r="8" spans="2:12" ht="24.95" customHeight="1" x14ac:dyDescent="0.25">
      <c r="B8" s="86" t="s">
        <v>2</v>
      </c>
      <c r="C8" s="84"/>
      <c r="D8" s="84"/>
      <c r="E8" s="84"/>
      <c r="F8" s="84"/>
      <c r="G8" s="84"/>
      <c r="H8" s="84"/>
      <c r="I8" s="84"/>
      <c r="J8" s="84"/>
      <c r="K8" s="84"/>
      <c r="L8" s="36"/>
    </row>
    <row r="9" spans="2:12" ht="30" customHeight="1" x14ac:dyDescent="0.25">
      <c r="B9" s="24" t="s">
        <v>3</v>
      </c>
      <c r="C9" s="19"/>
      <c r="D9" s="19"/>
      <c r="E9" s="19"/>
      <c r="F9" s="19"/>
      <c r="G9" s="19"/>
      <c r="H9" s="19"/>
      <c r="I9" s="19"/>
      <c r="J9" s="19"/>
      <c r="K9" s="19"/>
      <c r="L9" s="10"/>
    </row>
    <row r="10" spans="2:12" ht="30" customHeight="1" x14ac:dyDescent="0.25">
      <c r="B10" s="35" t="str">
        <f>HYPERLINK("#'1. Basic project data'!N10","1. BASIC PROJECT DATA")</f>
        <v>1. BASIC PROJECT DATA</v>
      </c>
      <c r="C10" s="11"/>
      <c r="D10" s="20"/>
      <c r="E10" s="12"/>
      <c r="F10" s="12"/>
      <c r="G10" s="12"/>
      <c r="H10" s="12"/>
      <c r="I10" s="12"/>
      <c r="J10" s="12"/>
      <c r="K10" s="12"/>
      <c r="L10" s="13"/>
    </row>
    <row r="11" spans="2:12" ht="30" customHeight="1" x14ac:dyDescent="0.25">
      <c r="B11" s="35" t="str">
        <f>HYPERLINK("#'2. Progress towards outcomes'!N11","2. PROGRESS TOWARDS ACHIEVING PROJECT OBJECTIVE(S) (DEVELOPMENT OBJECTIVE)")</f>
        <v>2. PROGRESS TOWARDS ACHIEVING PROJECT OBJECTIVE(S) (DEVELOPMENT OBJECTIVE)</v>
      </c>
      <c r="C11" s="11"/>
      <c r="D11" s="11"/>
      <c r="E11" s="11"/>
      <c r="F11" s="11"/>
      <c r="G11" s="11"/>
      <c r="H11" s="11"/>
      <c r="I11" s="20"/>
      <c r="J11" s="20"/>
      <c r="K11" s="20"/>
      <c r="L11" s="13"/>
    </row>
    <row r="12" spans="2:12" ht="30" customHeight="1" x14ac:dyDescent="0.25">
      <c r="B12" s="35" t="str">
        <f>HYPERLINK("#'3. Implementation Progress'!N12","3. IMPLEMENTATION PROGRESS (IP)")</f>
        <v>3. IMPLEMENTATION PROGRESS (IP)</v>
      </c>
      <c r="C12" s="12"/>
      <c r="D12" s="12"/>
      <c r="E12" s="20"/>
      <c r="F12" s="12"/>
      <c r="G12" s="12"/>
      <c r="H12" s="12"/>
      <c r="I12" s="12"/>
      <c r="J12" s="12"/>
      <c r="K12" s="12"/>
      <c r="L12" s="13"/>
    </row>
    <row r="13" spans="2:12" ht="30" customHeight="1" x14ac:dyDescent="0.25">
      <c r="B13" s="35" t="str">
        <f>HYPERLINK("#'4. Summary on progress'!N13","4. SUMMARY ON PROGRESS AND CHALLENGES")</f>
        <v>4. SUMMARY ON PROGRESS AND CHALLENGES</v>
      </c>
      <c r="C13" s="11"/>
      <c r="D13" s="11"/>
      <c r="E13" s="11"/>
      <c r="F13" s="11"/>
      <c r="G13" s="20"/>
      <c r="H13" s="20"/>
      <c r="I13" s="20"/>
      <c r="J13" s="20"/>
      <c r="K13" s="20"/>
      <c r="L13" s="13"/>
    </row>
    <row r="14" spans="2:12" ht="30" customHeight="1" x14ac:dyDescent="0.25">
      <c r="B14" s="35" t="str">
        <f>HYPERLINK("#'5. ESS Risk'!N14","5.ENVIRONMENTAL AND SOCIAL SAFEGUARDS (ESS):RISKS FROM THE PROJECT")</f>
        <v>5.ENVIRONMENTAL AND SOCIAL SAFEGUARDS (ESS):RISKS FROM THE PROJECT</v>
      </c>
      <c r="C14" s="11"/>
      <c r="D14" s="11"/>
      <c r="E14" s="11"/>
      <c r="F14" s="11"/>
      <c r="G14" s="11"/>
      <c r="H14" s="20"/>
      <c r="I14" s="20"/>
      <c r="J14" s="20"/>
      <c r="K14" s="20"/>
      <c r="L14" s="13"/>
    </row>
    <row r="15" spans="2:12" ht="30" customHeight="1" x14ac:dyDescent="0.25">
      <c r="B15" s="35" t="str">
        <f>HYPERLINK("#'6. Risks to the project'!N15","6. RISKS TO THE PROJECT")</f>
        <v>6. RISKS TO THE PROJECT</v>
      </c>
      <c r="C15" s="12"/>
      <c r="D15" s="20"/>
      <c r="E15" s="12"/>
      <c r="F15" s="12"/>
      <c r="G15" s="12"/>
      <c r="H15" s="12"/>
      <c r="I15" s="12"/>
      <c r="J15" s="12"/>
      <c r="K15" s="12"/>
      <c r="L15" s="13"/>
    </row>
    <row r="16" spans="2:12" ht="30" customHeight="1" x14ac:dyDescent="0.25">
      <c r="B16" s="35" t="str">
        <f>HYPERLINK("#'7. Follow-up on Mid-term review'!N16","7. FOLLOW-UP ON MID-TERM REVIEW OR SUPERVISION MISSION")</f>
        <v>7. FOLLOW-UP ON MID-TERM REVIEW OR SUPERVISION MISSION</v>
      </c>
      <c r="C16" s="12"/>
      <c r="D16" s="12"/>
      <c r="E16" s="12"/>
      <c r="F16" s="12"/>
      <c r="G16" s="20"/>
      <c r="H16" s="12"/>
      <c r="I16" s="12"/>
      <c r="J16" s="12"/>
      <c r="K16" s="12"/>
      <c r="L16" s="13"/>
    </row>
    <row r="17" spans="2:12" ht="30" customHeight="1" x14ac:dyDescent="0.25">
      <c r="B17" s="35" t="str">
        <f>HYPERLINK("#'8. Minor project amendments'!N17","8. MINOR PROJECT AMENDMENTS")</f>
        <v>8. MINOR PROJECT AMENDMENTS</v>
      </c>
      <c r="C17" s="12"/>
      <c r="D17" s="12"/>
      <c r="E17" s="20"/>
      <c r="F17" s="12"/>
      <c r="G17" s="12"/>
      <c r="H17" s="12"/>
      <c r="I17" s="12"/>
      <c r="J17" s="12"/>
      <c r="K17" s="12"/>
      <c r="L17" s="13"/>
    </row>
    <row r="18" spans="2:12" ht="30" customHeight="1" x14ac:dyDescent="0.25">
      <c r="B18" s="35" t="str">
        <f>HYPERLINK("#'9. Stakeholders' Engagement'!N18","9. STAKEHOLDERS' ENGAGEMENT")</f>
        <v>9. STAKEHOLDERS' ENGAGEMENT</v>
      </c>
      <c r="C18" s="12"/>
      <c r="D18" s="12"/>
      <c r="E18" s="20"/>
      <c r="F18" s="12"/>
      <c r="G18" s="12"/>
      <c r="H18" s="12"/>
      <c r="I18" s="12"/>
      <c r="J18" s="12"/>
      <c r="K18" s="12"/>
      <c r="L18" s="13"/>
    </row>
    <row r="19" spans="2:12" ht="30" customHeight="1" x14ac:dyDescent="0.25">
      <c r="B19" s="35" t="str">
        <f>HYPERLINK("#'10. Gender Mainstreaming'!N19","10. GENDER MAINSTREAMING")</f>
        <v>10. GENDER MAINSTREAMING</v>
      </c>
      <c r="C19" s="12"/>
      <c r="D19" s="12"/>
      <c r="E19" s="20"/>
      <c r="F19" s="12"/>
      <c r="G19" s="12"/>
      <c r="H19" s="12"/>
      <c r="I19" s="12"/>
      <c r="J19" s="12"/>
      <c r="K19" s="12"/>
      <c r="L19" s="13"/>
    </row>
    <row r="20" spans="2:12" ht="30" customHeight="1" x14ac:dyDescent="0.25">
      <c r="B20" s="35" t="str">
        <f>HYPERLINK("#'11. Knowledge Management'!N20","11. KNOWLEDGE MANAGEMENT ACTIVITIES")</f>
        <v>11. KNOWLEDGE MANAGEMENT ACTIVITIES</v>
      </c>
      <c r="C20" s="12"/>
      <c r="D20" s="12"/>
      <c r="E20" s="12"/>
      <c r="F20" s="20"/>
      <c r="G20" s="12"/>
      <c r="H20" s="12"/>
      <c r="I20" s="12"/>
      <c r="J20" s="12"/>
      <c r="K20" s="12"/>
      <c r="L20" s="13"/>
    </row>
    <row r="21" spans="2:12" ht="30" customHeight="1" x14ac:dyDescent="0.25">
      <c r="B21" s="35" t="str">
        <f>HYPERLINK("#'12. Indigenous &amp; Local Involve.'!N21","12. INDIGENOUS PEOPLES AND LOCAL COMMUNITIES INVOLVEMENT")</f>
        <v>12. INDIGENOUS PEOPLES AND LOCAL COMMUNITIES INVOLVEMENT</v>
      </c>
      <c r="C21" s="12"/>
      <c r="D21" s="12"/>
      <c r="E21" s="12"/>
      <c r="F21" s="12"/>
      <c r="G21" s="20"/>
      <c r="H21" s="12"/>
      <c r="I21" s="12"/>
      <c r="J21" s="12"/>
      <c r="K21" s="12"/>
      <c r="L21" s="13"/>
    </row>
    <row r="22" spans="2:12" ht="30" customHeight="1" x14ac:dyDescent="0.25">
      <c r="B22" s="35" t="str">
        <f>HYPERLINK("#'13. Co-Financing Table'!N22","13. CO-FINANCING TABLE")</f>
        <v>13. CO-FINANCING TABLE</v>
      </c>
      <c r="C22" s="12"/>
      <c r="D22" s="20"/>
      <c r="E22" s="12"/>
      <c r="F22" s="12"/>
      <c r="G22" s="12"/>
      <c r="H22" s="12"/>
      <c r="I22" s="12"/>
      <c r="J22" s="12"/>
      <c r="K22" s="12"/>
      <c r="L22" s="13"/>
    </row>
    <row r="23" spans="2:12" ht="30" customHeight="1" x14ac:dyDescent="0.25">
      <c r="B23" s="35" t="str">
        <f>HYPERLINK("#'14. GEO Location'!N23","14. GEO LOCATION INFORMATION")</f>
        <v>14. GEO LOCATION INFORMATION</v>
      </c>
      <c r="C23" s="12"/>
      <c r="D23" s="12"/>
      <c r="E23" s="20"/>
      <c r="F23" s="12"/>
      <c r="G23" s="12"/>
      <c r="H23" s="12"/>
      <c r="I23" s="12"/>
      <c r="J23" s="12"/>
      <c r="K23" s="12"/>
      <c r="L23" s="13"/>
    </row>
    <row r="24" spans="2:12" ht="30" customHeight="1" x14ac:dyDescent="0.25">
      <c r="B24" s="25" t="str">
        <f>HYPERLINK("#' GEF-5 LDCF Indicators'!N27"," GEF-5 LDCF Indicators")</f>
        <v xml:space="preserve"> GEF-5 LDCF Indicators</v>
      </c>
    </row>
    <row r="25" spans="2:12" ht="30" customHeight="1" x14ac:dyDescent="0.25">
      <c r="B25" s="25" t="str">
        <f>HYPERLINK("#'GEF6&amp;7 LDCF Core Indicators'!N28"," GEF 6&amp;7 LDCF Core Indicators")</f>
        <v xml:space="preserve"> GEF 6&amp;7 LDCF Core Indicators</v>
      </c>
    </row>
    <row r="26" spans="2:12" ht="30" customHeight="1" x14ac:dyDescent="0.25">
      <c r="B26" s="25" t="str">
        <f>HYPERLINK("#'Annex'!N26","Annex. Monitoring Area-based GEF Core Indicator Commitments and Progress with FERM")</f>
        <v>Annex. Monitoring Area-based GEF Core Indicator Commitments and Progress with FERM</v>
      </c>
      <c r="C26" s="4"/>
      <c r="D26" s="4"/>
      <c r="E26" s="4"/>
      <c r="F26" s="4"/>
      <c r="G26" s="4"/>
      <c r="H26" s="4"/>
      <c r="I26" s="4"/>
      <c r="J26" s="21"/>
      <c r="K26" s="4"/>
      <c r="L26" s="14"/>
    </row>
    <row r="29" spans="2:12" x14ac:dyDescent="0.25">
      <c r="B29" s="26" t="s">
        <v>4</v>
      </c>
      <c r="C29" s="26"/>
    </row>
    <row r="30" spans="2:12" x14ac:dyDescent="0.25">
      <c r="B30" t="s">
        <v>5</v>
      </c>
      <c r="C30" s="26"/>
    </row>
    <row r="31" spans="2:12" x14ac:dyDescent="0.25">
      <c r="B31" s="37" t="s">
        <v>6</v>
      </c>
    </row>
    <row r="32" spans="2:12" x14ac:dyDescent="0.25">
      <c r="B32" t="s">
        <v>7</v>
      </c>
    </row>
    <row r="33" spans="2:2" x14ac:dyDescent="0.25">
      <c r="B33" t="s">
        <v>8</v>
      </c>
    </row>
    <row r="34" spans="2:2" ht="19.5" customHeight="1" x14ac:dyDescent="0.25"/>
  </sheetData>
  <sheetProtection sheet="1" objects="1" scenarios="1" formatColumns="0" formatRows="0"/>
  <mergeCells count="3">
    <mergeCell ref="B7:K7"/>
    <mergeCell ref="B6:K6"/>
    <mergeCell ref="B8:K8"/>
  </mergeCells>
  <hyperlinks>
    <hyperlink ref="B29" r:id="rId1" display="DISCLAIMER: All data and text entered in the PIR will be publicly available on the GEF website (click here). " xr:uid="{00000000-0004-0000-0000-000000000000}"/>
    <hyperlink ref="B30" r:id="rId2" display="All data and text entered in the PIR will be publicly available on the GEF website (click here). " xr:uid="{00000000-0004-0000-0000-000001000000}"/>
    <hyperlink ref="B31"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K86"/>
  <sheetViews>
    <sheetView showGridLines="0" view="pageBreakPreview" zoomScaleNormal="100" zoomScaleSheetLayoutView="100" workbookViewId="0">
      <selection activeCell="Q65" sqref="Q65"/>
    </sheetView>
  </sheetViews>
  <sheetFormatPr defaultColWidth="8.85546875" defaultRowHeight="15" x14ac:dyDescent="0.25"/>
  <cols>
    <col min="1" max="1" width="1.42578125" customWidth="1"/>
    <col min="11" max="11" width="17.42578125" customWidth="1"/>
  </cols>
  <sheetData>
    <row r="1" spans="1:11" ht="19.5" customHeight="1" x14ac:dyDescent="0.25">
      <c r="A1" s="15"/>
      <c r="B1" s="15"/>
      <c r="C1" s="15"/>
      <c r="D1" s="15"/>
      <c r="E1" s="15"/>
      <c r="F1" s="15"/>
      <c r="G1" s="15"/>
      <c r="H1" s="15"/>
      <c r="I1" s="15"/>
      <c r="J1" s="15"/>
      <c r="K1" s="15"/>
    </row>
    <row r="2" spans="1:11" ht="17.100000000000001" customHeight="1" x14ac:dyDescent="0.25">
      <c r="A2" s="15"/>
      <c r="B2" s="181" t="s">
        <v>633</v>
      </c>
      <c r="C2" s="104"/>
      <c r="D2" s="104"/>
      <c r="E2" s="104"/>
      <c r="F2" s="104"/>
      <c r="G2" s="104"/>
      <c r="H2" s="104"/>
      <c r="I2" s="104"/>
      <c r="J2" s="104"/>
      <c r="K2" s="104"/>
    </row>
    <row r="3" spans="1:11" ht="17.100000000000001" customHeight="1" x14ac:dyDescent="0.25">
      <c r="A3" s="15"/>
      <c r="B3" s="15"/>
      <c r="C3" s="15"/>
      <c r="D3" s="15"/>
      <c r="E3" s="15"/>
      <c r="F3" s="15"/>
      <c r="G3" s="15"/>
      <c r="H3" s="15"/>
      <c r="I3" s="15"/>
      <c r="J3" s="15"/>
      <c r="K3" s="15"/>
    </row>
    <row r="4" spans="1:11" ht="14.45" customHeight="1" x14ac:dyDescent="0.25">
      <c r="A4" s="15"/>
      <c r="B4" s="179" t="s">
        <v>634</v>
      </c>
      <c r="C4" s="88"/>
      <c r="D4" s="89"/>
      <c r="E4" s="87" t="s">
        <v>635</v>
      </c>
      <c r="F4" s="88"/>
      <c r="G4" s="88"/>
      <c r="H4" s="88"/>
      <c r="I4" s="88"/>
      <c r="J4" s="88"/>
      <c r="K4" s="89"/>
    </row>
    <row r="5" spans="1:11" ht="14.45" customHeight="1" x14ac:dyDescent="0.25">
      <c r="A5" s="15"/>
      <c r="B5" s="109"/>
      <c r="C5" s="99"/>
      <c r="D5" s="110"/>
      <c r="E5" s="109"/>
      <c r="F5" s="99"/>
      <c r="G5" s="99"/>
      <c r="H5" s="99"/>
      <c r="I5" s="99"/>
      <c r="J5" s="99"/>
      <c r="K5" s="110"/>
    </row>
    <row r="6" spans="1:11" ht="17.100000000000001" customHeight="1" x14ac:dyDescent="0.25">
      <c r="A6" s="15"/>
      <c r="B6" s="90"/>
      <c r="C6" s="91"/>
      <c r="D6" s="92"/>
      <c r="E6" s="90"/>
      <c r="F6" s="91"/>
      <c r="G6" s="91"/>
      <c r="H6" s="91"/>
      <c r="I6" s="91"/>
      <c r="J6" s="91"/>
      <c r="K6" s="92"/>
    </row>
    <row r="7" spans="1:11" ht="14.45" customHeight="1" x14ac:dyDescent="0.25">
      <c r="A7" s="15"/>
      <c r="B7" s="179" t="s">
        <v>636</v>
      </c>
      <c r="C7" s="88"/>
      <c r="D7" s="89"/>
      <c r="E7" s="87" t="s">
        <v>637</v>
      </c>
      <c r="F7" s="88"/>
      <c r="G7" s="88"/>
      <c r="H7" s="88"/>
      <c r="I7" s="88"/>
      <c r="J7" s="88"/>
      <c r="K7" s="89"/>
    </row>
    <row r="8" spans="1:11" ht="17.100000000000001" customHeight="1" x14ac:dyDescent="0.25">
      <c r="A8" s="15"/>
      <c r="B8" s="109"/>
      <c r="C8" s="99"/>
      <c r="D8" s="110"/>
      <c r="E8" s="109"/>
      <c r="F8" s="99"/>
      <c r="G8" s="99"/>
      <c r="H8" s="99"/>
      <c r="I8" s="99"/>
      <c r="J8" s="99"/>
      <c r="K8" s="110"/>
    </row>
    <row r="9" spans="1:11" x14ac:dyDescent="0.25">
      <c r="A9" s="15"/>
      <c r="B9" s="109"/>
      <c r="C9" s="99"/>
      <c r="D9" s="110"/>
      <c r="E9" s="109"/>
      <c r="F9" s="99"/>
      <c r="G9" s="99"/>
      <c r="H9" s="99"/>
      <c r="I9" s="99"/>
      <c r="J9" s="99"/>
      <c r="K9" s="110"/>
    </row>
    <row r="10" spans="1:11" x14ac:dyDescent="0.25">
      <c r="A10" s="15"/>
      <c r="B10" s="90"/>
      <c r="C10" s="91"/>
      <c r="D10" s="92"/>
      <c r="E10" s="90"/>
      <c r="F10" s="91"/>
      <c r="G10" s="91"/>
      <c r="H10" s="91"/>
      <c r="I10" s="91"/>
      <c r="J10" s="91"/>
      <c r="K10" s="92"/>
    </row>
    <row r="11" spans="1:11" ht="14.45" customHeight="1" x14ac:dyDescent="0.25">
      <c r="A11" s="15"/>
      <c r="B11" s="179" t="s">
        <v>638</v>
      </c>
      <c r="C11" s="88"/>
      <c r="D11" s="89"/>
      <c r="E11" s="180" t="s">
        <v>639</v>
      </c>
      <c r="F11" s="88"/>
      <c r="G11" s="88"/>
      <c r="H11" s="88"/>
      <c r="I11" s="88"/>
      <c r="J11" s="88"/>
      <c r="K11" s="89"/>
    </row>
    <row r="12" spans="1:11" ht="17.100000000000001" customHeight="1" x14ac:dyDescent="0.25">
      <c r="A12" s="15"/>
      <c r="B12" s="109"/>
      <c r="C12" s="99"/>
      <c r="D12" s="110"/>
      <c r="E12" s="109"/>
      <c r="F12" s="99"/>
      <c r="G12" s="99"/>
      <c r="H12" s="99"/>
      <c r="I12" s="99"/>
      <c r="J12" s="99"/>
      <c r="K12" s="110"/>
    </row>
    <row r="13" spans="1:11" ht="17.100000000000001" customHeight="1" x14ac:dyDescent="0.25">
      <c r="A13" s="15"/>
      <c r="B13" s="109"/>
      <c r="C13" s="99"/>
      <c r="D13" s="110"/>
      <c r="E13" s="109"/>
      <c r="F13" s="99"/>
      <c r="G13" s="99"/>
      <c r="H13" s="99"/>
      <c r="I13" s="99"/>
      <c r="J13" s="99"/>
      <c r="K13" s="110"/>
    </row>
    <row r="14" spans="1:11" ht="17.100000000000001" customHeight="1" x14ac:dyDescent="0.25">
      <c r="A14" s="15"/>
      <c r="B14" s="109"/>
      <c r="C14" s="99"/>
      <c r="D14" s="110"/>
      <c r="E14" s="109"/>
      <c r="F14" s="99"/>
      <c r="G14" s="99"/>
      <c r="H14" s="99"/>
      <c r="I14" s="99"/>
      <c r="J14" s="99"/>
      <c r="K14" s="110"/>
    </row>
    <row r="15" spans="1:11" ht="17.100000000000001" customHeight="1" x14ac:dyDescent="0.25">
      <c r="A15" s="15"/>
      <c r="B15" s="109"/>
      <c r="C15" s="99"/>
      <c r="D15" s="110"/>
      <c r="E15" s="109"/>
      <c r="F15" s="99"/>
      <c r="G15" s="99"/>
      <c r="H15" s="99"/>
      <c r="I15" s="99"/>
      <c r="J15" s="99"/>
      <c r="K15" s="110"/>
    </row>
    <row r="16" spans="1:11" ht="17.100000000000001" customHeight="1" x14ac:dyDescent="0.25">
      <c r="A16" s="15"/>
      <c r="B16" s="109"/>
      <c r="C16" s="99"/>
      <c r="D16" s="110"/>
      <c r="E16" s="109"/>
      <c r="F16" s="99"/>
      <c r="G16" s="99"/>
      <c r="H16" s="99"/>
      <c r="I16" s="99"/>
      <c r="J16" s="99"/>
      <c r="K16" s="110"/>
    </row>
    <row r="17" spans="1:11" ht="17.100000000000001" customHeight="1" x14ac:dyDescent="0.25">
      <c r="A17" s="15"/>
      <c r="B17" s="109"/>
      <c r="C17" s="99"/>
      <c r="D17" s="110"/>
      <c r="E17" s="109"/>
      <c r="F17" s="99"/>
      <c r="G17" s="99"/>
      <c r="H17" s="99"/>
      <c r="I17" s="99"/>
      <c r="J17" s="99"/>
      <c r="K17" s="110"/>
    </row>
    <row r="18" spans="1:11" ht="17.100000000000001" customHeight="1" x14ac:dyDescent="0.25">
      <c r="A18" s="15"/>
      <c r="B18" s="109"/>
      <c r="C18" s="99"/>
      <c r="D18" s="110"/>
      <c r="E18" s="109"/>
      <c r="F18" s="99"/>
      <c r="G18" s="99"/>
      <c r="H18" s="99"/>
      <c r="I18" s="99"/>
      <c r="J18" s="99"/>
      <c r="K18" s="110"/>
    </row>
    <row r="19" spans="1:11" ht="17.100000000000001" customHeight="1" x14ac:dyDescent="0.25">
      <c r="A19" s="15"/>
      <c r="B19" s="109"/>
      <c r="C19" s="99"/>
      <c r="D19" s="110"/>
      <c r="E19" s="109"/>
      <c r="F19" s="99"/>
      <c r="G19" s="99"/>
      <c r="H19" s="99"/>
      <c r="I19" s="99"/>
      <c r="J19" s="99"/>
      <c r="K19" s="110"/>
    </row>
    <row r="20" spans="1:11" ht="17.100000000000001" customHeight="1" x14ac:dyDescent="0.25">
      <c r="A20" s="15"/>
      <c r="B20" s="109"/>
      <c r="C20" s="99"/>
      <c r="D20" s="110"/>
      <c r="E20" s="109"/>
      <c r="F20" s="99"/>
      <c r="G20" s="99"/>
      <c r="H20" s="99"/>
      <c r="I20" s="99"/>
      <c r="J20" s="99"/>
      <c r="K20" s="110"/>
    </row>
    <row r="21" spans="1:11" ht="17.100000000000001" customHeight="1" x14ac:dyDescent="0.25">
      <c r="A21" s="15"/>
      <c r="B21" s="109"/>
      <c r="C21" s="99"/>
      <c r="D21" s="110"/>
      <c r="E21" s="109"/>
      <c r="F21" s="99"/>
      <c r="G21" s="99"/>
      <c r="H21" s="99"/>
      <c r="I21" s="99"/>
      <c r="J21" s="99"/>
      <c r="K21" s="110"/>
    </row>
    <row r="22" spans="1:11" ht="17.100000000000001" customHeight="1" x14ac:dyDescent="0.25">
      <c r="A22" s="15"/>
      <c r="B22" s="109"/>
      <c r="C22" s="99"/>
      <c r="D22" s="110"/>
      <c r="E22" s="109"/>
      <c r="F22" s="99"/>
      <c r="G22" s="99"/>
      <c r="H22" s="99"/>
      <c r="I22" s="99"/>
      <c r="J22" s="99"/>
      <c r="K22" s="110"/>
    </row>
    <row r="23" spans="1:11" ht="17.100000000000001" customHeight="1" x14ac:dyDescent="0.25">
      <c r="A23" s="15"/>
      <c r="B23" s="109"/>
      <c r="C23" s="99"/>
      <c r="D23" s="110"/>
      <c r="E23" s="109"/>
      <c r="F23" s="99"/>
      <c r="G23" s="99"/>
      <c r="H23" s="99"/>
      <c r="I23" s="99"/>
      <c r="J23" s="99"/>
      <c r="K23" s="110"/>
    </row>
    <row r="24" spans="1:11" ht="17.100000000000001" customHeight="1" x14ac:dyDescent="0.25">
      <c r="A24" s="15"/>
      <c r="B24" s="109"/>
      <c r="C24" s="99"/>
      <c r="D24" s="110"/>
      <c r="E24" s="109"/>
      <c r="F24" s="99"/>
      <c r="G24" s="99"/>
      <c r="H24" s="99"/>
      <c r="I24" s="99"/>
      <c r="J24" s="99"/>
      <c r="K24" s="110"/>
    </row>
    <row r="25" spans="1:11" ht="17.100000000000001" customHeight="1" x14ac:dyDescent="0.25">
      <c r="A25" s="15"/>
      <c r="B25" s="109"/>
      <c r="C25" s="99"/>
      <c r="D25" s="110"/>
      <c r="E25" s="109"/>
      <c r="F25" s="99"/>
      <c r="G25" s="99"/>
      <c r="H25" s="99"/>
      <c r="I25" s="99"/>
      <c r="J25" s="99"/>
      <c r="K25" s="110"/>
    </row>
    <row r="26" spans="1:11" ht="17.100000000000001" customHeight="1" x14ac:dyDescent="0.25">
      <c r="A26" s="15"/>
      <c r="B26" s="109"/>
      <c r="C26" s="99"/>
      <c r="D26" s="110"/>
      <c r="E26" s="109"/>
      <c r="F26" s="99"/>
      <c r="G26" s="99"/>
      <c r="H26" s="99"/>
      <c r="I26" s="99"/>
      <c r="J26" s="99"/>
      <c r="K26" s="110"/>
    </row>
    <row r="27" spans="1:11" ht="17.100000000000001" customHeight="1" x14ac:dyDescent="0.25">
      <c r="A27" s="15"/>
      <c r="B27" s="109"/>
      <c r="C27" s="99"/>
      <c r="D27" s="110"/>
      <c r="E27" s="109"/>
      <c r="F27" s="99"/>
      <c r="G27" s="99"/>
      <c r="H27" s="99"/>
      <c r="I27" s="99"/>
      <c r="J27" s="99"/>
      <c r="K27" s="110"/>
    </row>
    <row r="28" spans="1:11" ht="17.100000000000001" customHeight="1" x14ac:dyDescent="0.25">
      <c r="A28" s="15"/>
      <c r="B28" s="109"/>
      <c r="C28" s="99"/>
      <c r="D28" s="110"/>
      <c r="E28" s="109"/>
      <c r="F28" s="99"/>
      <c r="G28" s="99"/>
      <c r="H28" s="99"/>
      <c r="I28" s="99"/>
      <c r="J28" s="99"/>
      <c r="K28" s="110"/>
    </row>
    <row r="29" spans="1:11" ht="17.100000000000001" customHeight="1" x14ac:dyDescent="0.25">
      <c r="A29" s="15"/>
      <c r="B29" s="109"/>
      <c r="C29" s="99"/>
      <c r="D29" s="110"/>
      <c r="E29" s="109"/>
      <c r="F29" s="99"/>
      <c r="G29" s="99"/>
      <c r="H29" s="99"/>
      <c r="I29" s="99"/>
      <c r="J29" s="99"/>
      <c r="K29" s="110"/>
    </row>
    <row r="30" spans="1:11" ht="17.100000000000001" customHeight="1" x14ac:dyDescent="0.25">
      <c r="A30" s="15"/>
      <c r="B30" s="109"/>
      <c r="C30" s="99"/>
      <c r="D30" s="110"/>
      <c r="E30" s="109"/>
      <c r="F30" s="99"/>
      <c r="G30" s="99"/>
      <c r="H30" s="99"/>
      <c r="I30" s="99"/>
      <c r="J30" s="99"/>
      <c r="K30" s="110"/>
    </row>
    <row r="31" spans="1:11" ht="17.100000000000001" customHeight="1" x14ac:dyDescent="0.25">
      <c r="A31" s="15"/>
      <c r="B31" s="109"/>
      <c r="C31" s="99"/>
      <c r="D31" s="110"/>
      <c r="E31" s="109"/>
      <c r="F31" s="99"/>
      <c r="G31" s="99"/>
      <c r="H31" s="99"/>
      <c r="I31" s="99"/>
      <c r="J31" s="99"/>
      <c r="K31" s="110"/>
    </row>
    <row r="32" spans="1:11" ht="17.100000000000001" customHeight="1" x14ac:dyDescent="0.25">
      <c r="A32" s="15"/>
      <c r="B32" s="109"/>
      <c r="C32" s="99"/>
      <c r="D32" s="110"/>
      <c r="E32" s="109"/>
      <c r="F32" s="99"/>
      <c r="G32" s="99"/>
      <c r="H32" s="99"/>
      <c r="I32" s="99"/>
      <c r="J32" s="99"/>
      <c r="K32" s="110"/>
    </row>
    <row r="33" spans="1:11" ht="17.100000000000001" customHeight="1" x14ac:dyDescent="0.25">
      <c r="A33" s="15"/>
      <c r="B33" s="109"/>
      <c r="C33" s="99"/>
      <c r="D33" s="110"/>
      <c r="E33" s="109"/>
      <c r="F33" s="99"/>
      <c r="G33" s="99"/>
      <c r="H33" s="99"/>
      <c r="I33" s="99"/>
      <c r="J33" s="99"/>
      <c r="K33" s="110"/>
    </row>
    <row r="34" spans="1:11" ht="17.100000000000001" customHeight="1" x14ac:dyDescent="0.25">
      <c r="A34" s="15"/>
      <c r="B34" s="109"/>
      <c r="C34" s="99"/>
      <c r="D34" s="110"/>
      <c r="E34" s="109"/>
      <c r="F34" s="99"/>
      <c r="G34" s="99"/>
      <c r="H34" s="99"/>
      <c r="I34" s="99"/>
      <c r="J34" s="99"/>
      <c r="K34" s="110"/>
    </row>
    <row r="35" spans="1:11" ht="17.100000000000001" customHeight="1" x14ac:dyDescent="0.25">
      <c r="A35" s="15"/>
      <c r="B35" s="109"/>
      <c r="C35" s="99"/>
      <c r="D35" s="110"/>
      <c r="E35" s="109"/>
      <c r="F35" s="99"/>
      <c r="G35" s="99"/>
      <c r="H35" s="99"/>
      <c r="I35" s="99"/>
      <c r="J35" s="99"/>
      <c r="K35" s="110"/>
    </row>
    <row r="36" spans="1:11" ht="17.100000000000001" customHeight="1" x14ac:dyDescent="0.25">
      <c r="A36" s="15"/>
      <c r="B36" s="109"/>
      <c r="C36" s="99"/>
      <c r="D36" s="110"/>
      <c r="E36" s="109"/>
      <c r="F36" s="99"/>
      <c r="G36" s="99"/>
      <c r="H36" s="99"/>
      <c r="I36" s="99"/>
      <c r="J36" s="99"/>
      <c r="K36" s="110"/>
    </row>
    <row r="37" spans="1:11" ht="17.100000000000001" customHeight="1" x14ac:dyDescent="0.25">
      <c r="A37" s="15"/>
      <c r="B37" s="109"/>
      <c r="C37" s="99"/>
      <c r="D37" s="110"/>
      <c r="E37" s="109"/>
      <c r="F37" s="99"/>
      <c r="G37" s="99"/>
      <c r="H37" s="99"/>
      <c r="I37" s="99"/>
      <c r="J37" s="99"/>
      <c r="K37" s="110"/>
    </row>
    <row r="38" spans="1:11" ht="17.100000000000001" customHeight="1" x14ac:dyDescent="0.25">
      <c r="A38" s="15"/>
      <c r="B38" s="109"/>
      <c r="C38" s="99"/>
      <c r="D38" s="110"/>
      <c r="E38" s="109"/>
      <c r="F38" s="99"/>
      <c r="G38" s="99"/>
      <c r="H38" s="99"/>
      <c r="I38" s="99"/>
      <c r="J38" s="99"/>
      <c r="K38" s="110"/>
    </row>
    <row r="39" spans="1:11" ht="17.100000000000001" customHeight="1" x14ac:dyDescent="0.25">
      <c r="A39" s="15"/>
      <c r="B39" s="109"/>
      <c r="C39" s="99"/>
      <c r="D39" s="110"/>
      <c r="E39" s="109"/>
      <c r="F39" s="99"/>
      <c r="G39" s="99"/>
      <c r="H39" s="99"/>
      <c r="I39" s="99"/>
      <c r="J39" s="99"/>
      <c r="K39" s="110"/>
    </row>
    <row r="40" spans="1:11" ht="17.100000000000001" customHeight="1" x14ac:dyDescent="0.25">
      <c r="A40" s="15"/>
      <c r="B40" s="109"/>
      <c r="C40" s="99"/>
      <c r="D40" s="110"/>
      <c r="E40" s="109"/>
      <c r="F40" s="99"/>
      <c r="G40" s="99"/>
      <c r="H40" s="99"/>
      <c r="I40" s="99"/>
      <c r="J40" s="99"/>
      <c r="K40" s="110"/>
    </row>
    <row r="41" spans="1:11" ht="17.100000000000001" customHeight="1" x14ac:dyDescent="0.25">
      <c r="A41" s="15"/>
      <c r="B41" s="109"/>
      <c r="C41" s="99"/>
      <c r="D41" s="110"/>
      <c r="E41" s="109"/>
      <c r="F41" s="99"/>
      <c r="G41" s="99"/>
      <c r="H41" s="99"/>
      <c r="I41" s="99"/>
      <c r="J41" s="99"/>
      <c r="K41" s="110"/>
    </row>
    <row r="42" spans="1:11" ht="17.100000000000001" customHeight="1" x14ac:dyDescent="0.25">
      <c r="A42" s="15"/>
      <c r="B42" s="109"/>
      <c r="C42" s="99"/>
      <c r="D42" s="110"/>
      <c r="E42" s="109"/>
      <c r="F42" s="99"/>
      <c r="G42" s="99"/>
      <c r="H42" s="99"/>
      <c r="I42" s="99"/>
      <c r="J42" s="99"/>
      <c r="K42" s="110"/>
    </row>
    <row r="43" spans="1:11" ht="17.100000000000001" customHeight="1" x14ac:dyDescent="0.25">
      <c r="A43" s="15"/>
      <c r="B43" s="109"/>
      <c r="C43" s="99"/>
      <c r="D43" s="110"/>
      <c r="E43" s="109"/>
      <c r="F43" s="99"/>
      <c r="G43" s="99"/>
      <c r="H43" s="99"/>
      <c r="I43" s="99"/>
      <c r="J43" s="99"/>
      <c r="K43" s="110"/>
    </row>
    <row r="44" spans="1:11" ht="17.100000000000001" customHeight="1" x14ac:dyDescent="0.25">
      <c r="A44" s="15"/>
      <c r="B44" s="109"/>
      <c r="C44" s="99"/>
      <c r="D44" s="110"/>
      <c r="E44" s="109"/>
      <c r="F44" s="99"/>
      <c r="G44" s="99"/>
      <c r="H44" s="99"/>
      <c r="I44" s="99"/>
      <c r="J44" s="99"/>
      <c r="K44" s="110"/>
    </row>
    <row r="45" spans="1:11" ht="17.100000000000001" customHeight="1" x14ac:dyDescent="0.25">
      <c r="A45" s="15"/>
      <c r="B45" s="109"/>
      <c r="C45" s="99"/>
      <c r="D45" s="110"/>
      <c r="E45" s="109"/>
      <c r="F45" s="99"/>
      <c r="G45" s="99"/>
      <c r="H45" s="99"/>
      <c r="I45" s="99"/>
      <c r="J45" s="99"/>
      <c r="K45" s="110"/>
    </row>
    <row r="46" spans="1:11" ht="17.100000000000001" customHeight="1" x14ac:dyDescent="0.25">
      <c r="A46" s="15"/>
      <c r="B46" s="109"/>
      <c r="C46" s="99"/>
      <c r="D46" s="110"/>
      <c r="E46" s="109"/>
      <c r="F46" s="99"/>
      <c r="G46" s="99"/>
      <c r="H46" s="99"/>
      <c r="I46" s="99"/>
      <c r="J46" s="99"/>
      <c r="K46" s="110"/>
    </row>
    <row r="47" spans="1:11" ht="17.100000000000001" customHeight="1" x14ac:dyDescent="0.25">
      <c r="A47" s="15"/>
      <c r="B47" s="109"/>
      <c r="C47" s="99"/>
      <c r="D47" s="110"/>
      <c r="E47" s="109"/>
      <c r="F47" s="99"/>
      <c r="G47" s="99"/>
      <c r="H47" s="99"/>
      <c r="I47" s="99"/>
      <c r="J47" s="99"/>
      <c r="K47" s="110"/>
    </row>
    <row r="48" spans="1:11" ht="17.100000000000001" customHeight="1" x14ac:dyDescent="0.25">
      <c r="A48" s="15"/>
      <c r="B48" s="109"/>
      <c r="C48" s="99"/>
      <c r="D48" s="110"/>
      <c r="E48" s="109"/>
      <c r="F48" s="99"/>
      <c r="G48" s="99"/>
      <c r="H48" s="99"/>
      <c r="I48" s="99"/>
      <c r="J48" s="99"/>
      <c r="K48" s="110"/>
    </row>
    <row r="49" spans="1:11" ht="17.100000000000001" customHeight="1" x14ac:dyDescent="0.25">
      <c r="A49" s="15"/>
      <c r="B49" s="109"/>
      <c r="C49" s="99"/>
      <c r="D49" s="110"/>
      <c r="E49" s="109"/>
      <c r="F49" s="99"/>
      <c r="G49" s="99"/>
      <c r="H49" s="99"/>
      <c r="I49" s="99"/>
      <c r="J49" s="99"/>
      <c r="K49" s="110"/>
    </row>
    <row r="50" spans="1:11" ht="17.100000000000001" customHeight="1" x14ac:dyDescent="0.25">
      <c r="A50" s="15"/>
      <c r="B50" s="109"/>
      <c r="C50" s="99"/>
      <c r="D50" s="110"/>
      <c r="E50" s="109"/>
      <c r="F50" s="99"/>
      <c r="G50" s="99"/>
      <c r="H50" s="99"/>
      <c r="I50" s="99"/>
      <c r="J50" s="99"/>
      <c r="K50" s="110"/>
    </row>
    <row r="51" spans="1:11" ht="17.100000000000001" customHeight="1" x14ac:dyDescent="0.25">
      <c r="A51" s="15"/>
      <c r="B51" s="109"/>
      <c r="C51" s="99"/>
      <c r="D51" s="110"/>
      <c r="E51" s="109"/>
      <c r="F51" s="99"/>
      <c r="G51" s="99"/>
      <c r="H51" s="99"/>
      <c r="I51" s="99"/>
      <c r="J51" s="99"/>
      <c r="K51" s="110"/>
    </row>
    <row r="52" spans="1:11" x14ac:dyDescent="0.25">
      <c r="A52" s="15"/>
      <c r="B52" s="109"/>
      <c r="C52" s="99"/>
      <c r="D52" s="110"/>
      <c r="E52" s="109"/>
      <c r="F52" s="99"/>
      <c r="G52" s="99"/>
      <c r="H52" s="99"/>
      <c r="I52" s="99"/>
      <c r="J52" s="99"/>
      <c r="K52" s="110"/>
    </row>
    <row r="53" spans="1:11" ht="14.45" customHeight="1" x14ac:dyDescent="0.25">
      <c r="A53" s="15"/>
      <c r="B53" s="179" t="s">
        <v>640</v>
      </c>
      <c r="C53" s="88"/>
      <c r="D53" s="89"/>
      <c r="E53" s="87" t="s">
        <v>641</v>
      </c>
      <c r="F53" s="88"/>
      <c r="G53" s="88"/>
      <c r="H53" s="88"/>
      <c r="I53" s="88"/>
      <c r="J53" s="88"/>
      <c r="K53" s="89"/>
    </row>
    <row r="54" spans="1:11" ht="14.45" customHeight="1" x14ac:dyDescent="0.25">
      <c r="A54" s="15"/>
      <c r="B54" s="109"/>
      <c r="C54" s="99"/>
      <c r="D54" s="110"/>
      <c r="E54" s="109"/>
      <c r="F54" s="99"/>
      <c r="G54" s="99"/>
      <c r="H54" s="99"/>
      <c r="I54" s="99"/>
      <c r="J54" s="99"/>
      <c r="K54" s="110"/>
    </row>
    <row r="55" spans="1:11" ht="14.45" customHeight="1" x14ac:dyDescent="0.25">
      <c r="A55" s="15"/>
      <c r="B55" s="109"/>
      <c r="C55" s="99"/>
      <c r="D55" s="110"/>
      <c r="E55" s="109"/>
      <c r="F55" s="99"/>
      <c r="G55" s="99"/>
      <c r="H55" s="99"/>
      <c r="I55" s="99"/>
      <c r="J55" s="99"/>
      <c r="K55" s="110"/>
    </row>
    <row r="56" spans="1:11" ht="14.45" customHeight="1" x14ac:dyDescent="0.25">
      <c r="A56" s="15"/>
      <c r="B56" s="109"/>
      <c r="C56" s="99"/>
      <c r="D56" s="110"/>
      <c r="E56" s="109"/>
      <c r="F56" s="99"/>
      <c r="G56" s="99"/>
      <c r="H56" s="99"/>
      <c r="I56" s="99"/>
      <c r="J56" s="99"/>
      <c r="K56" s="110"/>
    </row>
    <row r="57" spans="1:11" x14ac:dyDescent="0.25">
      <c r="A57" s="15"/>
      <c r="B57" s="109"/>
      <c r="C57" s="99"/>
      <c r="D57" s="110"/>
      <c r="E57" s="109"/>
      <c r="F57" s="99"/>
      <c r="G57" s="99"/>
      <c r="H57" s="99"/>
      <c r="I57" s="99"/>
      <c r="J57" s="99"/>
      <c r="K57" s="110"/>
    </row>
    <row r="58" spans="1:11" ht="17.100000000000001" customHeight="1" x14ac:dyDescent="0.25">
      <c r="A58" s="15"/>
      <c r="B58" s="109"/>
      <c r="C58" s="99"/>
      <c r="D58" s="110"/>
      <c r="E58" s="109"/>
      <c r="F58" s="99"/>
      <c r="G58" s="99"/>
      <c r="H58" s="99"/>
      <c r="I58" s="99"/>
      <c r="J58" s="99"/>
      <c r="K58" s="110"/>
    </row>
    <row r="59" spans="1:11" x14ac:dyDescent="0.25">
      <c r="A59" s="15"/>
      <c r="B59" s="109"/>
      <c r="C59" s="99"/>
      <c r="D59" s="110"/>
      <c r="E59" s="109"/>
      <c r="F59" s="99"/>
      <c r="G59" s="99"/>
      <c r="H59" s="99"/>
      <c r="I59" s="99"/>
      <c r="J59" s="99"/>
      <c r="K59" s="110"/>
    </row>
    <row r="60" spans="1:11" ht="17.100000000000001" customHeight="1" x14ac:dyDescent="0.25">
      <c r="A60" s="15"/>
      <c r="B60" s="109"/>
      <c r="C60" s="99"/>
      <c r="D60" s="110"/>
      <c r="E60" s="109"/>
      <c r="F60" s="99"/>
      <c r="G60" s="99"/>
      <c r="H60" s="99"/>
      <c r="I60" s="99"/>
      <c r="J60" s="99"/>
      <c r="K60" s="110"/>
    </row>
    <row r="61" spans="1:11" x14ac:dyDescent="0.25">
      <c r="A61" s="15"/>
      <c r="B61" s="90"/>
      <c r="C61" s="91"/>
      <c r="D61" s="92"/>
      <c r="E61" s="90"/>
      <c r="F61" s="91"/>
      <c r="G61" s="91"/>
      <c r="H61" s="91"/>
      <c r="I61" s="91"/>
      <c r="J61" s="91"/>
      <c r="K61" s="92"/>
    </row>
    <row r="62" spans="1:11" x14ac:dyDescent="0.25">
      <c r="A62" s="15"/>
      <c r="B62" s="15"/>
      <c r="C62" s="15"/>
      <c r="D62" s="15"/>
      <c r="E62" s="15"/>
      <c r="F62" s="15"/>
      <c r="G62" s="15"/>
      <c r="H62" s="15"/>
      <c r="I62" s="15"/>
      <c r="J62" s="15"/>
      <c r="K62" s="15"/>
    </row>
    <row r="63" spans="1:11" x14ac:dyDescent="0.25">
      <c r="A63" s="15"/>
      <c r="B63" s="15"/>
      <c r="C63" s="15"/>
      <c r="D63" s="15"/>
      <c r="E63" s="15"/>
      <c r="F63" s="15"/>
      <c r="G63" s="15"/>
      <c r="H63" s="15"/>
      <c r="I63" s="15"/>
      <c r="J63" s="15"/>
      <c r="K63" s="15"/>
    </row>
    <row r="64" spans="1:11" ht="19.5" customHeight="1" x14ac:dyDescent="0.25">
      <c r="A64" s="15"/>
      <c r="B64" s="15"/>
      <c r="C64" s="15"/>
      <c r="D64" s="15"/>
      <c r="E64" s="15"/>
      <c r="F64" s="15"/>
      <c r="G64" s="15"/>
      <c r="H64" s="15"/>
      <c r="I64" s="15"/>
      <c r="J64" s="15"/>
      <c r="K64" s="15"/>
    </row>
    <row r="65" spans="1:11" x14ac:dyDescent="0.25">
      <c r="A65" s="15"/>
      <c r="B65" s="15"/>
      <c r="C65" s="15"/>
      <c r="D65" s="15"/>
      <c r="E65" s="15"/>
      <c r="F65" s="15"/>
      <c r="G65" s="15"/>
      <c r="H65" s="15"/>
      <c r="I65" s="15"/>
      <c r="J65" s="15"/>
      <c r="K65" s="15"/>
    </row>
    <row r="66" spans="1:11" x14ac:dyDescent="0.25">
      <c r="A66" s="15"/>
      <c r="B66" s="15"/>
      <c r="C66" s="15"/>
      <c r="D66" s="15"/>
      <c r="E66" s="15"/>
      <c r="F66" s="15"/>
      <c r="G66" s="15"/>
      <c r="H66" s="15"/>
      <c r="I66" s="15"/>
      <c r="J66" s="15"/>
      <c r="K66" s="15"/>
    </row>
    <row r="67" spans="1:11" x14ac:dyDescent="0.25">
      <c r="A67" s="15"/>
      <c r="B67" s="15"/>
      <c r="C67" s="15"/>
      <c r="D67" s="15"/>
      <c r="E67" s="15"/>
      <c r="F67" s="15"/>
      <c r="G67" s="15"/>
      <c r="H67" s="15"/>
      <c r="I67" s="15"/>
      <c r="J67" s="15"/>
      <c r="K67" s="15"/>
    </row>
    <row r="68" spans="1:11" x14ac:dyDescent="0.25">
      <c r="A68" s="15"/>
      <c r="B68" s="15"/>
      <c r="C68" s="15"/>
      <c r="D68" s="15"/>
      <c r="E68" s="15"/>
      <c r="F68" s="15"/>
      <c r="G68" s="15"/>
      <c r="H68" s="15"/>
      <c r="I68" s="15"/>
      <c r="J68" s="15"/>
      <c r="K68" s="15"/>
    </row>
    <row r="69" spans="1:11" x14ac:dyDescent="0.25">
      <c r="A69" s="15"/>
      <c r="B69" s="15"/>
      <c r="C69" s="15"/>
      <c r="D69" s="15"/>
      <c r="E69" s="15"/>
      <c r="F69" s="15"/>
      <c r="G69" s="15"/>
      <c r="H69" s="15"/>
      <c r="I69" s="15"/>
      <c r="J69" s="15"/>
      <c r="K69" s="15"/>
    </row>
    <row r="70" spans="1:11" x14ac:dyDescent="0.25">
      <c r="A70" s="15"/>
      <c r="B70" s="15"/>
      <c r="C70" s="15"/>
      <c r="D70" s="15"/>
      <c r="E70" s="15"/>
      <c r="F70" s="15"/>
      <c r="G70" s="15"/>
      <c r="H70" s="15"/>
      <c r="I70" s="15"/>
      <c r="J70" s="15"/>
      <c r="K70" s="15"/>
    </row>
    <row r="71" spans="1:11" x14ac:dyDescent="0.25">
      <c r="A71" s="15"/>
      <c r="B71" s="15"/>
      <c r="C71" s="15"/>
      <c r="D71" s="15"/>
      <c r="E71" s="15"/>
      <c r="F71" s="15"/>
      <c r="G71" s="15"/>
      <c r="H71" s="15"/>
      <c r="I71" s="15"/>
      <c r="J71" s="15"/>
      <c r="K71" s="15"/>
    </row>
    <row r="72" spans="1:11" x14ac:dyDescent="0.25">
      <c r="A72" s="15"/>
      <c r="B72" s="15"/>
      <c r="C72" s="15"/>
      <c r="D72" s="15"/>
      <c r="E72" s="15"/>
      <c r="F72" s="15"/>
      <c r="G72" s="15"/>
      <c r="H72" s="15"/>
      <c r="I72" s="15"/>
      <c r="J72" s="15"/>
      <c r="K72" s="15"/>
    </row>
    <row r="73" spans="1:11" x14ac:dyDescent="0.25">
      <c r="A73" s="15"/>
      <c r="B73" s="15"/>
      <c r="C73" s="15"/>
      <c r="D73" s="15"/>
      <c r="E73" s="15"/>
      <c r="F73" s="15"/>
      <c r="G73" s="15"/>
      <c r="H73" s="15"/>
      <c r="I73" s="15"/>
      <c r="J73" s="15"/>
      <c r="K73" s="15"/>
    </row>
    <row r="74" spans="1:11" x14ac:dyDescent="0.25">
      <c r="A74" s="15"/>
      <c r="B74" s="15"/>
      <c r="C74" s="15"/>
      <c r="D74" s="15"/>
      <c r="E74" s="15"/>
      <c r="F74" s="15"/>
      <c r="G74" s="15"/>
      <c r="H74" s="15"/>
      <c r="I74" s="15"/>
      <c r="J74" s="15"/>
      <c r="K74" s="15"/>
    </row>
    <row r="75" spans="1:11" x14ac:dyDescent="0.25">
      <c r="A75" s="15"/>
      <c r="B75" s="15"/>
      <c r="C75" s="15"/>
      <c r="D75" s="15"/>
      <c r="E75" s="15"/>
      <c r="F75" s="15"/>
      <c r="G75" s="15"/>
      <c r="H75" s="15"/>
      <c r="I75" s="15"/>
      <c r="J75" s="15"/>
      <c r="K75" s="15"/>
    </row>
    <row r="76" spans="1:11" x14ac:dyDescent="0.25">
      <c r="A76" s="15"/>
      <c r="B76" s="15"/>
      <c r="C76" s="15"/>
      <c r="D76" s="15"/>
      <c r="E76" s="15"/>
      <c r="F76" s="15"/>
      <c r="G76" s="15"/>
      <c r="H76" s="15"/>
      <c r="I76" s="15"/>
      <c r="J76" s="15"/>
      <c r="K76" s="15"/>
    </row>
    <row r="77" spans="1:11" x14ac:dyDescent="0.25">
      <c r="A77" s="15"/>
      <c r="B77" s="15"/>
      <c r="C77" s="15"/>
      <c r="D77" s="15"/>
      <c r="E77" s="15"/>
      <c r="F77" s="15"/>
      <c r="G77" s="15"/>
      <c r="H77" s="15"/>
      <c r="I77" s="15"/>
      <c r="J77" s="15"/>
      <c r="K77" s="15"/>
    </row>
    <row r="78" spans="1:11" x14ac:dyDescent="0.25">
      <c r="A78" s="15"/>
      <c r="B78" s="15"/>
      <c r="C78" s="15"/>
      <c r="D78" s="15"/>
      <c r="E78" s="15"/>
      <c r="F78" s="15"/>
      <c r="G78" s="15"/>
      <c r="H78" s="15"/>
      <c r="I78" s="15"/>
      <c r="J78" s="15"/>
      <c r="K78" s="15"/>
    </row>
    <row r="79" spans="1:11" ht="14.45" customHeight="1" x14ac:dyDescent="0.25">
      <c r="A79" s="15"/>
      <c r="B79" s="164"/>
      <c r="C79" s="84"/>
      <c r="D79" s="84"/>
      <c r="E79" s="84"/>
      <c r="F79" s="84"/>
      <c r="G79" s="84"/>
      <c r="H79" s="84"/>
      <c r="I79" s="84"/>
      <c r="J79" s="84"/>
      <c r="K79" s="84"/>
    </row>
    <row r="80" spans="1:11" x14ac:dyDescent="0.25">
      <c r="A80" s="15"/>
      <c r="B80" s="84"/>
      <c r="C80" s="84"/>
      <c r="D80" s="84"/>
      <c r="E80" s="84"/>
      <c r="F80" s="84"/>
      <c r="G80" s="84"/>
      <c r="H80" s="84"/>
      <c r="I80" s="84"/>
      <c r="J80" s="84"/>
      <c r="K80" s="84"/>
    </row>
    <row r="81" spans="1:11" x14ac:dyDescent="0.25">
      <c r="A81" s="15"/>
      <c r="B81" s="84"/>
      <c r="C81" s="84"/>
      <c r="D81" s="84"/>
      <c r="E81" s="84"/>
      <c r="F81" s="84"/>
      <c r="G81" s="84"/>
      <c r="H81" s="84"/>
      <c r="I81" s="84"/>
      <c r="J81" s="84"/>
      <c r="K81" s="84"/>
    </row>
    <row r="82" spans="1:11" x14ac:dyDescent="0.25">
      <c r="A82" s="15"/>
      <c r="B82" s="84"/>
      <c r="C82" s="84"/>
      <c r="D82" s="84"/>
      <c r="E82" s="84"/>
      <c r="F82" s="84"/>
      <c r="G82" s="84"/>
      <c r="H82" s="84"/>
      <c r="I82" s="84"/>
      <c r="J82" s="84"/>
      <c r="K82" s="84"/>
    </row>
    <row r="83" spans="1:11" x14ac:dyDescent="0.25">
      <c r="A83" s="15"/>
      <c r="B83" s="84"/>
      <c r="C83" s="84"/>
      <c r="D83" s="84"/>
      <c r="E83" s="84"/>
      <c r="F83" s="84"/>
      <c r="G83" s="84"/>
      <c r="H83" s="84"/>
      <c r="I83" s="84"/>
      <c r="J83" s="84"/>
      <c r="K83" s="84"/>
    </row>
    <row r="84" spans="1:11" ht="15.6" customHeight="1" x14ac:dyDescent="0.25">
      <c r="A84" s="15"/>
      <c r="B84" s="84"/>
      <c r="C84" s="84"/>
      <c r="D84" s="84"/>
      <c r="E84" s="84"/>
      <c r="F84" s="84"/>
      <c r="G84" s="84"/>
      <c r="H84" s="84"/>
      <c r="I84" s="84"/>
      <c r="J84" s="84"/>
      <c r="K84" s="84"/>
    </row>
    <row r="85" spans="1:11" x14ac:dyDescent="0.25">
      <c r="A85" s="15"/>
      <c r="B85" s="84"/>
      <c r="C85" s="84"/>
      <c r="D85" s="84"/>
      <c r="E85" s="84"/>
      <c r="F85" s="84"/>
      <c r="G85" s="84"/>
      <c r="H85" s="84"/>
      <c r="I85" s="84"/>
      <c r="J85" s="84"/>
      <c r="K85" s="84"/>
    </row>
    <row r="86" spans="1:11" x14ac:dyDescent="0.25">
      <c r="A86" s="15"/>
      <c r="B86" s="84"/>
      <c r="C86" s="84"/>
      <c r="D86" s="84"/>
      <c r="E86" s="84"/>
      <c r="F86" s="84"/>
      <c r="G86" s="84"/>
      <c r="H86" s="84"/>
      <c r="I86" s="84"/>
      <c r="J86" s="84"/>
      <c r="K86" s="84"/>
    </row>
  </sheetData>
  <sheetProtection sheet="1" objects="1" scenarios="1" formatColumns="0" formatRows="0"/>
  <mergeCells count="10">
    <mergeCell ref="B2:K2"/>
    <mergeCell ref="E53:K61"/>
    <mergeCell ref="E4:K6"/>
    <mergeCell ref="B11:D52"/>
    <mergeCell ref="B7:D10"/>
    <mergeCell ref="B79:K86"/>
    <mergeCell ref="E7:K10"/>
    <mergeCell ref="B53:D61"/>
    <mergeCell ref="B4:D6"/>
    <mergeCell ref="E11:K52"/>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P60"/>
  <sheetViews>
    <sheetView showGridLines="0" view="pageBreakPreview" zoomScaleNormal="100" zoomScaleSheetLayoutView="100" workbookViewId="0">
      <selection activeCell="S10" sqref="S10"/>
    </sheetView>
  </sheetViews>
  <sheetFormatPr defaultColWidth="8.85546875" defaultRowHeight="15" x14ac:dyDescent="0.25"/>
  <cols>
    <col min="1" max="1" width="1.42578125" customWidth="1"/>
    <col min="2" max="2" width="7.42578125" customWidth="1"/>
    <col min="4" max="4" width="2" customWidth="1"/>
    <col min="6" max="6" width="10.42578125" customWidth="1"/>
    <col min="11" max="11" width="0.42578125" customWidth="1"/>
    <col min="16" max="16" width="57" customWidth="1"/>
  </cols>
  <sheetData>
    <row r="1" spans="1:16" ht="19.5" customHeight="1" x14ac:dyDescent="0.25">
      <c r="A1" s="15"/>
      <c r="B1" s="15"/>
      <c r="C1" s="15"/>
      <c r="D1" s="15"/>
      <c r="E1" s="15"/>
      <c r="F1" s="15"/>
      <c r="G1" s="15"/>
      <c r="H1" s="15"/>
      <c r="I1" s="15"/>
      <c r="J1" s="15"/>
      <c r="K1" s="15"/>
      <c r="L1" s="15"/>
      <c r="M1" s="15"/>
      <c r="N1" s="15"/>
      <c r="O1" s="15"/>
      <c r="P1" s="15"/>
    </row>
    <row r="2" spans="1:16" ht="17.100000000000001" customHeight="1" x14ac:dyDescent="0.25">
      <c r="A2" s="15"/>
      <c r="B2" s="181" t="s">
        <v>642</v>
      </c>
      <c r="C2" s="104"/>
      <c r="D2" s="104"/>
      <c r="E2" s="104"/>
      <c r="F2" s="104"/>
      <c r="G2" s="104"/>
      <c r="H2" s="104"/>
      <c r="I2" s="104"/>
      <c r="J2" s="104"/>
      <c r="K2" s="104"/>
      <c r="L2" s="104"/>
      <c r="M2" s="104"/>
      <c r="N2" s="104"/>
      <c r="O2" s="104"/>
      <c r="P2" s="104"/>
    </row>
    <row r="3" spans="1:16" ht="17.100000000000001" customHeight="1" x14ac:dyDescent="0.25">
      <c r="A3" s="15"/>
      <c r="B3" s="18"/>
      <c r="C3" s="18"/>
      <c r="D3" s="18"/>
      <c r="E3" s="18"/>
      <c r="F3" s="18"/>
      <c r="G3" s="18"/>
      <c r="H3" s="18"/>
      <c r="I3" s="18"/>
      <c r="J3" s="18"/>
      <c r="K3" s="18"/>
      <c r="L3" s="18"/>
      <c r="M3" s="18"/>
      <c r="N3" s="18"/>
      <c r="O3" s="18"/>
      <c r="P3" s="18"/>
    </row>
    <row r="4" spans="1:16" ht="15" customHeight="1" x14ac:dyDescent="0.25">
      <c r="A4" s="15"/>
      <c r="B4" s="188" t="s">
        <v>643</v>
      </c>
      <c r="C4" s="88"/>
      <c r="D4" s="88"/>
      <c r="E4" s="88"/>
      <c r="F4" s="88"/>
      <c r="G4" s="88"/>
      <c r="H4" s="88"/>
      <c r="I4" s="88"/>
      <c r="J4" s="88"/>
      <c r="K4" s="88"/>
      <c r="L4" s="88"/>
      <c r="M4" s="88"/>
      <c r="N4" s="88"/>
      <c r="O4" s="88"/>
      <c r="P4" s="88"/>
    </row>
    <row r="5" spans="1:16" ht="17.100000000000001" customHeight="1" x14ac:dyDescent="0.25">
      <c r="A5" s="15"/>
      <c r="B5" s="90"/>
      <c r="C5" s="91"/>
      <c r="D5" s="91"/>
      <c r="E5" s="91"/>
      <c r="F5" s="91"/>
      <c r="G5" s="91"/>
      <c r="H5" s="91"/>
      <c r="I5" s="91"/>
      <c r="J5" s="91"/>
      <c r="K5" s="91"/>
      <c r="L5" s="91"/>
      <c r="M5" s="91"/>
      <c r="N5" s="91"/>
      <c r="O5" s="91"/>
      <c r="P5" s="91"/>
    </row>
    <row r="6" spans="1:16" ht="17.100000000000001" customHeight="1" x14ac:dyDescent="0.25">
      <c r="A6" s="15"/>
      <c r="B6" s="98"/>
      <c r="C6" s="185"/>
      <c r="D6" s="91"/>
      <c r="E6" s="91"/>
      <c r="F6" s="91"/>
      <c r="G6" s="91"/>
      <c r="H6" s="91"/>
      <c r="I6" s="91"/>
      <c r="J6" s="91"/>
      <c r="K6" s="91"/>
      <c r="L6" s="91"/>
      <c r="M6" s="91"/>
      <c r="N6" s="91"/>
      <c r="O6" s="91"/>
      <c r="P6" s="91"/>
    </row>
    <row r="7" spans="1:16" ht="14.45" customHeight="1" x14ac:dyDescent="0.25">
      <c r="A7" s="15"/>
      <c r="B7" s="109"/>
      <c r="C7" s="186" t="s">
        <v>644</v>
      </c>
      <c r="D7" s="89"/>
      <c r="E7" s="187" t="s">
        <v>645</v>
      </c>
      <c r="F7" s="186" t="s">
        <v>646</v>
      </c>
      <c r="G7" s="120" t="s">
        <v>647</v>
      </c>
      <c r="H7" s="88"/>
      <c r="I7" s="88"/>
      <c r="J7" s="88"/>
      <c r="K7" s="89"/>
      <c r="L7" s="186" t="s">
        <v>648</v>
      </c>
      <c r="M7" s="88"/>
      <c r="N7" s="88"/>
      <c r="O7" s="88"/>
      <c r="P7" s="89"/>
    </row>
    <row r="8" spans="1:16" ht="38.25" customHeight="1" x14ac:dyDescent="0.25">
      <c r="A8" s="15"/>
      <c r="B8" s="90"/>
      <c r="C8" s="90"/>
      <c r="D8" s="92"/>
      <c r="E8" s="100"/>
      <c r="F8" s="100"/>
      <c r="G8" s="90"/>
      <c r="H8" s="91"/>
      <c r="I8" s="91"/>
      <c r="J8" s="91"/>
      <c r="K8" s="92"/>
      <c r="L8" s="90"/>
      <c r="M8" s="91"/>
      <c r="N8" s="91"/>
      <c r="O8" s="91"/>
      <c r="P8" s="92"/>
    </row>
    <row r="9" spans="1:16" ht="78" customHeight="1" x14ac:dyDescent="0.25">
      <c r="A9" s="15"/>
      <c r="B9" s="184">
        <v>1</v>
      </c>
      <c r="C9" s="87" t="s">
        <v>649</v>
      </c>
      <c r="D9" s="89"/>
      <c r="E9" s="87" t="s">
        <v>650</v>
      </c>
      <c r="F9" s="87" t="s">
        <v>86</v>
      </c>
      <c r="G9" s="87" t="s">
        <v>651</v>
      </c>
      <c r="H9" s="88"/>
      <c r="I9" s="88"/>
      <c r="J9" s="88"/>
      <c r="K9" s="89"/>
      <c r="L9" s="87" t="s">
        <v>652</v>
      </c>
      <c r="M9" s="88"/>
      <c r="N9" s="88"/>
      <c r="O9" s="88"/>
      <c r="P9" s="89"/>
    </row>
    <row r="10" spans="1:16" ht="88.5" customHeight="1" x14ac:dyDescent="0.25">
      <c r="A10" s="15"/>
      <c r="B10" s="182"/>
      <c r="C10" s="109"/>
      <c r="D10" s="110"/>
      <c r="E10" s="182"/>
      <c r="F10" s="182"/>
      <c r="G10" s="109"/>
      <c r="H10" s="99"/>
      <c r="I10" s="99"/>
      <c r="J10" s="99"/>
      <c r="K10" s="110"/>
      <c r="L10" s="109"/>
      <c r="M10" s="99"/>
      <c r="N10" s="99"/>
      <c r="O10" s="99"/>
      <c r="P10" s="110"/>
    </row>
    <row r="11" spans="1:16" ht="72" customHeight="1" x14ac:dyDescent="0.25">
      <c r="A11" s="15"/>
      <c r="B11" s="184">
        <v>2</v>
      </c>
      <c r="C11" s="87" t="s">
        <v>649</v>
      </c>
      <c r="D11" s="89"/>
      <c r="E11" s="87" t="s">
        <v>653</v>
      </c>
      <c r="F11" s="87" t="s">
        <v>86</v>
      </c>
      <c r="G11" s="87" t="s">
        <v>654</v>
      </c>
      <c r="H11" s="88"/>
      <c r="I11" s="88"/>
      <c r="J11" s="88"/>
      <c r="K11" s="89"/>
      <c r="L11" s="87" t="s">
        <v>655</v>
      </c>
      <c r="M11" s="88"/>
      <c r="N11" s="88"/>
      <c r="O11" s="88"/>
      <c r="P11" s="89"/>
    </row>
    <row r="12" spans="1:16" ht="72" customHeight="1" x14ac:dyDescent="0.25">
      <c r="A12" s="15"/>
      <c r="B12" s="182"/>
      <c r="C12" s="109"/>
      <c r="D12" s="110"/>
      <c r="E12" s="182"/>
      <c r="F12" s="182"/>
      <c r="G12" s="109"/>
      <c r="H12" s="99"/>
      <c r="I12" s="99"/>
      <c r="J12" s="99"/>
      <c r="K12" s="110"/>
      <c r="L12" s="109"/>
      <c r="M12" s="99"/>
      <c r="N12" s="99"/>
      <c r="O12" s="99"/>
      <c r="P12" s="110"/>
    </row>
    <row r="13" spans="1:16" ht="37.5" customHeight="1" x14ac:dyDescent="0.25">
      <c r="A13" s="15"/>
      <c r="B13" s="182"/>
      <c r="C13" s="109"/>
      <c r="D13" s="110"/>
      <c r="E13" s="182"/>
      <c r="F13" s="182"/>
      <c r="G13" s="109"/>
      <c r="H13" s="99"/>
      <c r="I13" s="99"/>
      <c r="J13" s="99"/>
      <c r="K13" s="110"/>
      <c r="L13" s="109"/>
      <c r="M13" s="99"/>
      <c r="N13" s="99"/>
      <c r="O13" s="99"/>
      <c r="P13" s="110"/>
    </row>
    <row r="14" spans="1:16" ht="37.5" customHeight="1" x14ac:dyDescent="0.25">
      <c r="A14" s="15"/>
      <c r="B14" s="184">
        <v>3</v>
      </c>
      <c r="C14" s="87" t="s">
        <v>649</v>
      </c>
      <c r="D14" s="89"/>
      <c r="E14" s="87" t="s">
        <v>653</v>
      </c>
      <c r="F14" s="98" t="s">
        <v>86</v>
      </c>
      <c r="G14" s="87" t="s">
        <v>656</v>
      </c>
      <c r="H14" s="88"/>
      <c r="I14" s="88"/>
      <c r="J14" s="88"/>
      <c r="K14" s="89"/>
      <c r="L14" s="87" t="s">
        <v>657</v>
      </c>
      <c r="M14" s="88"/>
      <c r="N14" s="88"/>
      <c r="O14" s="88"/>
      <c r="P14" s="89"/>
    </row>
    <row r="15" spans="1:16" ht="51" customHeight="1" x14ac:dyDescent="0.25">
      <c r="A15" s="15"/>
      <c r="B15" s="182"/>
      <c r="C15" s="109"/>
      <c r="D15" s="110"/>
      <c r="E15" s="182"/>
      <c r="F15" s="109"/>
      <c r="G15" s="109"/>
      <c r="H15" s="99"/>
      <c r="I15" s="99"/>
      <c r="J15" s="99"/>
      <c r="K15" s="110"/>
      <c r="L15" s="109"/>
      <c r="M15" s="99"/>
      <c r="N15" s="99"/>
      <c r="O15" s="99"/>
      <c r="P15" s="110"/>
    </row>
    <row r="16" spans="1:16" ht="56.25" customHeight="1" x14ac:dyDescent="0.25">
      <c r="A16" s="15"/>
      <c r="B16" s="184">
        <v>4</v>
      </c>
      <c r="C16" s="87" t="s">
        <v>658</v>
      </c>
      <c r="D16" s="89"/>
      <c r="E16" s="87" t="s">
        <v>653</v>
      </c>
      <c r="F16" s="98" t="s">
        <v>86</v>
      </c>
      <c r="G16" s="87" t="s">
        <v>659</v>
      </c>
      <c r="H16" s="88"/>
      <c r="I16" s="88"/>
      <c r="J16" s="88"/>
      <c r="K16" s="89"/>
      <c r="L16" s="87" t="s">
        <v>660</v>
      </c>
      <c r="M16" s="88"/>
      <c r="N16" s="88"/>
      <c r="O16" s="88"/>
      <c r="P16" s="89"/>
    </row>
    <row r="17" spans="1:16" ht="56.25" customHeight="1" x14ac:dyDescent="0.25">
      <c r="A17" s="15"/>
      <c r="B17" s="182"/>
      <c r="C17" s="109"/>
      <c r="D17" s="110"/>
      <c r="E17" s="182"/>
      <c r="F17" s="109"/>
      <c r="G17" s="109"/>
      <c r="H17" s="99"/>
      <c r="I17" s="99"/>
      <c r="J17" s="99"/>
      <c r="K17" s="110"/>
      <c r="L17" s="109"/>
      <c r="M17" s="99"/>
      <c r="N17" s="99"/>
      <c r="O17" s="99"/>
      <c r="P17" s="110"/>
    </row>
    <row r="18" spans="1:16" ht="56.25" customHeight="1" x14ac:dyDescent="0.25">
      <c r="A18" s="15"/>
      <c r="B18" s="182"/>
      <c r="C18" s="109"/>
      <c r="D18" s="110"/>
      <c r="E18" s="182"/>
      <c r="F18" s="109"/>
      <c r="G18" s="109"/>
      <c r="H18" s="99"/>
      <c r="I18" s="99"/>
      <c r="J18" s="99"/>
      <c r="K18" s="110"/>
      <c r="L18" s="109"/>
      <c r="M18" s="99"/>
      <c r="N18" s="99"/>
      <c r="O18" s="99"/>
      <c r="P18" s="110"/>
    </row>
    <row r="19" spans="1:16" ht="50.25" customHeight="1" x14ac:dyDescent="0.25">
      <c r="A19" s="15"/>
      <c r="B19" s="184">
        <v>5</v>
      </c>
      <c r="C19" s="87" t="s">
        <v>658</v>
      </c>
      <c r="D19" s="89"/>
      <c r="E19" s="87" t="s">
        <v>653</v>
      </c>
      <c r="F19" s="98" t="s">
        <v>86</v>
      </c>
      <c r="G19" s="87" t="s">
        <v>661</v>
      </c>
      <c r="H19" s="88"/>
      <c r="I19" s="88"/>
      <c r="J19" s="88"/>
      <c r="K19" s="89"/>
      <c r="L19" s="87" t="s">
        <v>662</v>
      </c>
      <c r="M19" s="88"/>
      <c r="N19" s="88"/>
      <c r="O19" s="88"/>
      <c r="P19" s="89"/>
    </row>
    <row r="20" spans="1:16" ht="50.25" customHeight="1" x14ac:dyDescent="0.25">
      <c r="A20" s="15"/>
      <c r="B20" s="182"/>
      <c r="C20" s="109"/>
      <c r="D20" s="110"/>
      <c r="E20" s="182"/>
      <c r="F20" s="109"/>
      <c r="G20" s="109"/>
      <c r="H20" s="99"/>
      <c r="I20" s="99"/>
      <c r="J20" s="99"/>
      <c r="K20" s="110"/>
      <c r="L20" s="109"/>
      <c r="M20" s="99"/>
      <c r="N20" s="99"/>
      <c r="O20" s="99"/>
      <c r="P20" s="110"/>
    </row>
    <row r="21" spans="1:16" ht="50.25" customHeight="1" x14ac:dyDescent="0.25">
      <c r="A21" s="15"/>
      <c r="B21" s="182"/>
      <c r="C21" s="109"/>
      <c r="D21" s="110"/>
      <c r="E21" s="182"/>
      <c r="F21" s="109"/>
      <c r="G21" s="109"/>
      <c r="H21" s="99"/>
      <c r="I21" s="99"/>
      <c r="J21" s="99"/>
      <c r="K21" s="110"/>
      <c r="L21" s="109"/>
      <c r="M21" s="99"/>
      <c r="N21" s="99"/>
      <c r="O21" s="99"/>
      <c r="P21" s="110"/>
    </row>
    <row r="22" spans="1:16" ht="41.25" customHeight="1" x14ac:dyDescent="0.25">
      <c r="A22" s="15"/>
      <c r="B22" s="184">
        <v>6</v>
      </c>
      <c r="C22" s="87" t="s">
        <v>663</v>
      </c>
      <c r="D22" s="89"/>
      <c r="E22" s="87" t="s">
        <v>650</v>
      </c>
      <c r="F22" s="98" t="s">
        <v>86</v>
      </c>
      <c r="G22" s="87" t="s">
        <v>664</v>
      </c>
      <c r="H22" s="88"/>
      <c r="I22" s="88"/>
      <c r="J22" s="88"/>
      <c r="K22" s="89"/>
      <c r="L22" s="87" t="s">
        <v>665</v>
      </c>
      <c r="M22" s="88"/>
      <c r="N22" s="88"/>
      <c r="O22" s="88"/>
      <c r="P22" s="89"/>
    </row>
    <row r="23" spans="1:16" ht="41.25" customHeight="1" x14ac:dyDescent="0.25">
      <c r="A23" s="15"/>
      <c r="B23" s="182"/>
      <c r="C23" s="109"/>
      <c r="D23" s="110"/>
      <c r="E23" s="182"/>
      <c r="F23" s="109"/>
      <c r="G23" s="109"/>
      <c r="H23" s="99"/>
      <c r="I23" s="99"/>
      <c r="J23" s="99"/>
      <c r="K23" s="110"/>
      <c r="L23" s="109"/>
      <c r="M23" s="99"/>
      <c r="N23" s="99"/>
      <c r="O23" s="99"/>
      <c r="P23" s="110"/>
    </row>
    <row r="24" spans="1:16" ht="35.25" customHeight="1" x14ac:dyDescent="0.25">
      <c r="A24" s="15"/>
      <c r="B24" s="184">
        <v>7</v>
      </c>
      <c r="C24" s="87" t="s">
        <v>663</v>
      </c>
      <c r="D24" s="89"/>
      <c r="E24" s="87" t="s">
        <v>666</v>
      </c>
      <c r="F24" s="98" t="s">
        <v>86</v>
      </c>
      <c r="G24" s="87" t="s">
        <v>667</v>
      </c>
      <c r="H24" s="88"/>
      <c r="I24" s="88"/>
      <c r="J24" s="88"/>
      <c r="K24" s="89"/>
      <c r="L24" s="87" t="s">
        <v>668</v>
      </c>
      <c r="M24" s="88"/>
      <c r="N24" s="88"/>
      <c r="O24" s="88"/>
      <c r="P24" s="89"/>
    </row>
    <row r="25" spans="1:16" ht="35.25" customHeight="1" x14ac:dyDescent="0.25">
      <c r="A25" s="15"/>
      <c r="B25" s="182"/>
      <c r="C25" s="109"/>
      <c r="D25" s="110"/>
      <c r="E25" s="182"/>
      <c r="F25" s="109"/>
      <c r="G25" s="109"/>
      <c r="H25" s="99"/>
      <c r="I25" s="99"/>
      <c r="J25" s="99"/>
      <c r="K25" s="110"/>
      <c r="L25" s="109"/>
      <c r="M25" s="99"/>
      <c r="N25" s="99"/>
      <c r="O25" s="99"/>
      <c r="P25" s="110"/>
    </row>
    <row r="26" spans="1:16" ht="35.25" customHeight="1" x14ac:dyDescent="0.25">
      <c r="A26" s="15"/>
      <c r="B26" s="182"/>
      <c r="C26" s="109"/>
      <c r="D26" s="110"/>
      <c r="E26" s="182"/>
      <c r="F26" s="109"/>
      <c r="G26" s="109"/>
      <c r="H26" s="99"/>
      <c r="I26" s="99"/>
      <c r="J26" s="99"/>
      <c r="K26" s="110"/>
      <c r="L26" s="109"/>
      <c r="M26" s="99"/>
      <c r="N26" s="99"/>
      <c r="O26" s="99"/>
      <c r="P26" s="110"/>
    </row>
    <row r="27" spans="1:16" ht="68.25" customHeight="1" x14ac:dyDescent="0.25">
      <c r="A27" s="15"/>
      <c r="B27" s="184">
        <v>8</v>
      </c>
      <c r="C27" s="87" t="s">
        <v>669</v>
      </c>
      <c r="D27" s="89"/>
      <c r="E27" s="87" t="s">
        <v>666</v>
      </c>
      <c r="F27" s="98" t="s">
        <v>86</v>
      </c>
      <c r="G27" s="87" t="s">
        <v>670</v>
      </c>
      <c r="H27" s="88"/>
      <c r="I27" s="88"/>
      <c r="J27" s="88"/>
      <c r="K27" s="89"/>
      <c r="L27" s="87" t="s">
        <v>671</v>
      </c>
      <c r="M27" s="88"/>
      <c r="N27" s="88"/>
      <c r="O27" s="88"/>
      <c r="P27" s="89"/>
    </row>
    <row r="28" spans="1:16" ht="68.25" customHeight="1" x14ac:dyDescent="0.25">
      <c r="A28" s="15"/>
      <c r="B28" s="182"/>
      <c r="C28" s="109"/>
      <c r="D28" s="110"/>
      <c r="E28" s="182"/>
      <c r="F28" s="109"/>
      <c r="G28" s="109"/>
      <c r="H28" s="99"/>
      <c r="I28" s="99"/>
      <c r="J28" s="99"/>
      <c r="K28" s="110"/>
      <c r="L28" s="109"/>
      <c r="M28" s="99"/>
      <c r="N28" s="99"/>
      <c r="O28" s="99"/>
      <c r="P28" s="110"/>
    </row>
    <row r="29" spans="1:16" ht="33.75" customHeight="1" x14ac:dyDescent="0.25">
      <c r="A29" s="15"/>
      <c r="B29" s="182"/>
      <c r="C29" s="109"/>
      <c r="D29" s="110"/>
      <c r="E29" s="182"/>
      <c r="F29" s="109"/>
      <c r="G29" s="109"/>
      <c r="H29" s="99"/>
      <c r="I29" s="99"/>
      <c r="J29" s="99"/>
      <c r="K29" s="110"/>
      <c r="L29" s="109"/>
      <c r="M29" s="99"/>
      <c r="N29" s="99"/>
      <c r="O29" s="99"/>
      <c r="P29" s="110"/>
    </row>
    <row r="30" spans="1:16" x14ac:dyDescent="0.25">
      <c r="A30" s="15"/>
      <c r="B30" s="184">
        <v>9</v>
      </c>
      <c r="C30" s="87" t="s">
        <v>672</v>
      </c>
      <c r="D30" s="89"/>
      <c r="E30" s="87" t="s">
        <v>653</v>
      </c>
      <c r="F30" s="98" t="s">
        <v>86</v>
      </c>
      <c r="G30" s="87" t="s">
        <v>673</v>
      </c>
      <c r="H30" s="88"/>
      <c r="I30" s="88"/>
      <c r="J30" s="88"/>
      <c r="K30" s="89"/>
      <c r="L30" s="87" t="s">
        <v>674</v>
      </c>
      <c r="M30" s="88"/>
      <c r="N30" s="88"/>
      <c r="O30" s="88"/>
      <c r="P30" s="89"/>
    </row>
    <row r="31" spans="1:16" x14ac:dyDescent="0.25">
      <c r="A31" s="15"/>
      <c r="B31" s="182"/>
      <c r="C31" s="109"/>
      <c r="D31" s="110"/>
      <c r="E31" s="182"/>
      <c r="F31" s="109"/>
      <c r="G31" s="109"/>
      <c r="H31" s="99"/>
      <c r="I31" s="99"/>
      <c r="J31" s="99"/>
      <c r="K31" s="110"/>
      <c r="L31" s="109"/>
      <c r="M31" s="99"/>
      <c r="N31" s="99"/>
      <c r="O31" s="99"/>
      <c r="P31" s="110"/>
    </row>
    <row r="32" spans="1:16" x14ac:dyDescent="0.25">
      <c r="A32" s="15"/>
      <c r="B32" s="182"/>
      <c r="C32" s="109"/>
      <c r="D32" s="110"/>
      <c r="E32" s="182"/>
      <c r="F32" s="109"/>
      <c r="G32" s="109"/>
      <c r="H32" s="99"/>
      <c r="I32" s="99"/>
      <c r="J32" s="99"/>
      <c r="K32" s="110"/>
      <c r="L32" s="109"/>
      <c r="M32" s="99"/>
      <c r="N32" s="99"/>
      <c r="O32" s="99"/>
      <c r="P32" s="110"/>
    </row>
    <row r="33" spans="1:16" x14ac:dyDescent="0.25">
      <c r="A33" s="15"/>
      <c r="B33" s="100"/>
      <c r="C33" s="90"/>
      <c r="D33" s="92"/>
      <c r="E33" s="100"/>
      <c r="F33" s="90"/>
      <c r="G33" s="109"/>
      <c r="H33" s="117"/>
      <c r="I33" s="117"/>
      <c r="J33" s="117"/>
      <c r="K33" s="110"/>
      <c r="L33" s="90"/>
      <c r="M33" s="91"/>
      <c r="N33" s="91"/>
      <c r="O33" s="91"/>
      <c r="P33" s="92"/>
    </row>
    <row r="34" spans="1:16" ht="48" customHeight="1" x14ac:dyDescent="0.25">
      <c r="A34" s="15"/>
      <c r="B34" s="184">
        <v>10</v>
      </c>
      <c r="C34" s="87" t="s">
        <v>649</v>
      </c>
      <c r="D34" s="89"/>
      <c r="E34" s="87" t="s">
        <v>653</v>
      </c>
      <c r="F34" s="98" t="s">
        <v>675</v>
      </c>
      <c r="G34" s="134" t="s">
        <v>676</v>
      </c>
      <c r="H34" s="132"/>
      <c r="I34" s="132"/>
      <c r="J34" s="132"/>
      <c r="K34" s="132"/>
      <c r="L34" s="183" t="s">
        <v>677</v>
      </c>
      <c r="M34" s="88"/>
      <c r="N34" s="88"/>
      <c r="O34" s="88"/>
      <c r="P34" s="89"/>
    </row>
    <row r="35" spans="1:16" ht="48" customHeight="1" x14ac:dyDescent="0.25">
      <c r="A35" s="15"/>
      <c r="B35" s="182"/>
      <c r="C35" s="109"/>
      <c r="D35" s="110"/>
      <c r="E35" s="182"/>
      <c r="F35" s="109"/>
      <c r="G35" s="132"/>
      <c r="H35" s="132"/>
      <c r="I35" s="132"/>
      <c r="J35" s="132"/>
      <c r="K35" s="132"/>
      <c r="L35" s="117"/>
      <c r="M35" s="99"/>
      <c r="N35" s="99"/>
      <c r="O35" s="99"/>
      <c r="P35" s="110"/>
    </row>
    <row r="36" spans="1:16" ht="24.75" customHeight="1" x14ac:dyDescent="0.25">
      <c r="A36" s="15"/>
      <c r="B36" s="182"/>
      <c r="C36" s="109"/>
      <c r="D36" s="110"/>
      <c r="E36" s="182"/>
      <c r="F36" s="109"/>
      <c r="G36" s="132"/>
      <c r="H36" s="132"/>
      <c r="I36" s="132"/>
      <c r="J36" s="132"/>
      <c r="K36" s="132"/>
      <c r="L36" s="117"/>
      <c r="M36" s="99"/>
      <c r="N36" s="99"/>
      <c r="O36" s="99"/>
      <c r="P36" s="110"/>
    </row>
    <row r="37" spans="1:16" x14ac:dyDescent="0.25">
      <c r="A37" s="15"/>
      <c r="B37" s="184">
        <v>11</v>
      </c>
      <c r="C37" s="87" t="s">
        <v>658</v>
      </c>
      <c r="D37" s="89"/>
      <c r="E37" s="87" t="s">
        <v>653</v>
      </c>
      <c r="F37" s="98" t="s">
        <v>675</v>
      </c>
      <c r="G37" s="134" t="s">
        <v>678</v>
      </c>
      <c r="H37" s="132"/>
      <c r="I37" s="132"/>
      <c r="J37" s="132"/>
      <c r="K37" s="132"/>
      <c r="L37" s="183" t="s">
        <v>679</v>
      </c>
      <c r="M37" s="88"/>
      <c r="N37" s="88"/>
      <c r="O37" s="88"/>
      <c r="P37" s="89"/>
    </row>
    <row r="38" spans="1:16" x14ac:dyDescent="0.25">
      <c r="A38" s="15"/>
      <c r="B38" s="182"/>
      <c r="C38" s="109"/>
      <c r="D38" s="110"/>
      <c r="E38" s="182"/>
      <c r="F38" s="109"/>
      <c r="G38" s="132"/>
      <c r="H38" s="132"/>
      <c r="I38" s="132"/>
      <c r="J38" s="132"/>
      <c r="K38" s="132"/>
      <c r="L38" s="117"/>
      <c r="M38" s="99"/>
      <c r="N38" s="99"/>
      <c r="O38" s="99"/>
      <c r="P38" s="110"/>
    </row>
    <row r="39" spans="1:16" x14ac:dyDescent="0.25">
      <c r="A39" s="15"/>
      <c r="B39" s="182"/>
      <c r="C39" s="109"/>
      <c r="D39" s="110"/>
      <c r="E39" s="182"/>
      <c r="F39" s="109"/>
      <c r="G39" s="132"/>
      <c r="H39" s="132"/>
      <c r="I39" s="132"/>
      <c r="J39" s="132"/>
      <c r="K39" s="132"/>
      <c r="L39" s="117"/>
      <c r="M39" s="99"/>
      <c r="N39" s="99"/>
      <c r="O39" s="99"/>
      <c r="P39" s="110"/>
    </row>
    <row r="40" spans="1:16" x14ac:dyDescent="0.25">
      <c r="A40" s="15"/>
      <c r="B40" s="189"/>
      <c r="C40" s="88"/>
      <c r="D40" s="88"/>
      <c r="E40" s="88"/>
      <c r="F40" s="88"/>
      <c r="G40" s="117"/>
      <c r="H40" s="117"/>
      <c r="I40" s="117"/>
      <c r="J40" s="117"/>
      <c r="K40" s="117"/>
      <c r="L40" s="88"/>
      <c r="M40" s="88"/>
      <c r="N40" s="88"/>
      <c r="O40" s="88"/>
      <c r="P40" s="88"/>
    </row>
    <row r="41" spans="1:16" x14ac:dyDescent="0.25">
      <c r="A41" s="15"/>
      <c r="B41" s="90"/>
      <c r="C41" s="91"/>
      <c r="D41" s="91"/>
      <c r="E41" s="91"/>
      <c r="F41" s="91"/>
      <c r="G41" s="91"/>
      <c r="H41" s="91"/>
      <c r="I41" s="91"/>
      <c r="J41" s="91"/>
      <c r="K41" s="91"/>
      <c r="L41" s="91"/>
      <c r="M41" s="91"/>
      <c r="N41" s="91"/>
      <c r="O41" s="91"/>
      <c r="P41" s="91"/>
    </row>
    <row r="42" spans="1:16" x14ac:dyDescent="0.25">
      <c r="A42" s="15"/>
      <c r="B42" s="87" t="s">
        <v>680</v>
      </c>
      <c r="C42" s="96"/>
      <c r="D42" s="96"/>
      <c r="E42" s="96"/>
      <c r="F42" s="96"/>
      <c r="G42" s="96"/>
      <c r="H42" s="96"/>
      <c r="I42" s="96"/>
      <c r="J42" s="96"/>
      <c r="K42" s="96"/>
      <c r="L42" s="96"/>
      <c r="M42" s="96"/>
      <c r="N42" s="96"/>
      <c r="O42" s="96"/>
      <c r="P42" s="97"/>
    </row>
    <row r="43" spans="1:16" ht="14.45" customHeight="1" x14ac:dyDescent="0.25">
      <c r="A43" s="15"/>
      <c r="B43" s="179" t="s">
        <v>681</v>
      </c>
      <c r="C43" s="179" t="s">
        <v>682</v>
      </c>
      <c r="D43" s="179" t="s">
        <v>683</v>
      </c>
      <c r="E43" s="88"/>
      <c r="F43" s="88"/>
      <c r="G43" s="88"/>
      <c r="H43" s="88"/>
      <c r="I43" s="88"/>
      <c r="J43" s="88"/>
      <c r="K43" s="88"/>
      <c r="L43" s="88"/>
      <c r="M43" s="88"/>
      <c r="N43" s="88"/>
      <c r="O43" s="88"/>
      <c r="P43" s="89"/>
    </row>
    <row r="44" spans="1:16" ht="17.100000000000001" customHeight="1" x14ac:dyDescent="0.25">
      <c r="A44" s="15"/>
      <c r="B44" s="100"/>
      <c r="C44" s="100"/>
      <c r="D44" s="90"/>
      <c r="E44" s="91"/>
      <c r="F44" s="91"/>
      <c r="G44" s="91"/>
      <c r="H44" s="91"/>
      <c r="I44" s="91"/>
      <c r="J44" s="91"/>
      <c r="K44" s="91"/>
      <c r="L44" s="91"/>
      <c r="M44" s="91"/>
      <c r="N44" s="91"/>
      <c r="O44" s="91"/>
      <c r="P44" s="92"/>
    </row>
    <row r="45" spans="1:16" ht="20.25" customHeight="1" x14ac:dyDescent="0.25">
      <c r="A45" s="15"/>
      <c r="B45" s="87" t="s">
        <v>650</v>
      </c>
      <c r="C45" s="190" t="s">
        <v>650</v>
      </c>
      <c r="D45" s="87" t="s">
        <v>684</v>
      </c>
      <c r="E45" s="88"/>
      <c r="F45" s="88"/>
      <c r="G45" s="88"/>
      <c r="H45" s="88"/>
      <c r="I45" s="88"/>
      <c r="J45" s="88"/>
      <c r="K45" s="88"/>
      <c r="L45" s="88"/>
      <c r="M45" s="88"/>
      <c r="N45" s="88"/>
      <c r="O45" s="88"/>
      <c r="P45" s="89"/>
    </row>
    <row r="46" spans="1:16" ht="20.25" customHeight="1" x14ac:dyDescent="0.25">
      <c r="A46" s="15"/>
      <c r="B46" s="182"/>
      <c r="C46" s="182"/>
      <c r="D46" s="109"/>
      <c r="E46" s="99"/>
      <c r="F46" s="99"/>
      <c r="G46" s="99"/>
      <c r="H46" s="99"/>
      <c r="I46" s="99"/>
      <c r="J46" s="99"/>
      <c r="K46" s="99"/>
      <c r="L46" s="99"/>
      <c r="M46" s="99"/>
      <c r="N46" s="99"/>
      <c r="O46" s="99"/>
      <c r="P46" s="110"/>
    </row>
    <row r="47" spans="1:16" ht="20.25" customHeight="1" x14ac:dyDescent="0.25">
      <c r="A47" s="15"/>
      <c r="B47" s="100"/>
      <c r="C47" s="100"/>
      <c r="D47" s="90"/>
      <c r="E47" s="91"/>
      <c r="F47" s="91"/>
      <c r="G47" s="91"/>
      <c r="H47" s="91"/>
      <c r="I47" s="91"/>
      <c r="J47" s="91"/>
      <c r="K47" s="91"/>
      <c r="L47" s="91"/>
      <c r="M47" s="91"/>
      <c r="N47" s="91"/>
      <c r="O47" s="91"/>
      <c r="P47" s="92"/>
    </row>
    <row r="48" spans="1:16" ht="17.100000000000001" customHeight="1" x14ac:dyDescent="0.25">
      <c r="A48" s="15"/>
      <c r="B48" s="15"/>
      <c r="C48" s="15"/>
      <c r="D48" s="15"/>
      <c r="E48" s="15"/>
      <c r="F48" s="15"/>
      <c r="G48" s="15"/>
      <c r="H48" s="15"/>
      <c r="I48" s="15"/>
      <c r="J48" s="15"/>
      <c r="K48" s="15"/>
      <c r="L48" s="15"/>
      <c r="M48" s="15"/>
      <c r="N48" s="15"/>
      <c r="O48" s="15"/>
      <c r="P48" s="15"/>
    </row>
    <row r="49" spans="1:16" ht="17.100000000000001" customHeight="1" x14ac:dyDescent="0.25">
      <c r="A49" s="15"/>
      <c r="B49" s="15"/>
      <c r="C49" s="15"/>
      <c r="D49" s="15"/>
      <c r="E49" s="15"/>
      <c r="F49" s="15"/>
      <c r="G49" s="15"/>
      <c r="H49" s="15"/>
      <c r="I49" s="15"/>
      <c r="J49" s="15"/>
      <c r="K49" s="15"/>
      <c r="L49" s="15"/>
      <c r="M49" s="15"/>
      <c r="N49" s="15"/>
      <c r="O49" s="15"/>
      <c r="P49" s="15"/>
    </row>
    <row r="50" spans="1:16" ht="17.100000000000001" customHeight="1" x14ac:dyDescent="0.25">
      <c r="A50" s="15"/>
      <c r="B50" s="15"/>
      <c r="C50" s="15"/>
      <c r="D50" s="15"/>
      <c r="E50" s="15"/>
      <c r="F50" s="15"/>
      <c r="G50" s="15"/>
      <c r="H50" s="15"/>
      <c r="I50" s="15"/>
      <c r="J50" s="15"/>
      <c r="K50" s="15"/>
      <c r="L50" s="15"/>
      <c r="M50" s="15"/>
      <c r="N50" s="15"/>
      <c r="O50" s="8"/>
      <c r="P50" s="15"/>
    </row>
    <row r="51" spans="1:16" ht="17.100000000000001" customHeight="1" x14ac:dyDescent="0.25">
      <c r="A51" s="15"/>
      <c r="B51" s="15"/>
      <c r="C51" s="15"/>
      <c r="D51" s="15"/>
      <c r="E51" s="15"/>
      <c r="F51" s="15"/>
      <c r="G51" s="15"/>
      <c r="H51" s="15"/>
      <c r="I51" s="15"/>
      <c r="J51" s="15"/>
      <c r="K51" s="15"/>
      <c r="L51" s="15"/>
      <c r="M51" s="15"/>
      <c r="N51" s="15"/>
      <c r="O51" s="15"/>
      <c r="P51" s="15"/>
    </row>
    <row r="52" spans="1:16" ht="34.5" customHeight="1" x14ac:dyDescent="0.25">
      <c r="A52" s="15"/>
      <c r="B52" s="15"/>
      <c r="C52" s="15"/>
      <c r="D52" s="15"/>
      <c r="E52" s="15"/>
      <c r="F52" s="15"/>
      <c r="G52" s="15"/>
      <c r="H52" s="15"/>
      <c r="I52" s="15"/>
      <c r="J52" s="15"/>
      <c r="K52" s="15"/>
      <c r="L52" s="15"/>
      <c r="M52" s="15"/>
      <c r="N52" s="15"/>
      <c r="O52" s="15"/>
      <c r="P52" s="15"/>
    </row>
    <row r="53" spans="1:16" ht="15" customHeight="1" x14ac:dyDescent="0.25">
      <c r="A53" s="15"/>
      <c r="B53" s="15"/>
      <c r="C53" s="15"/>
      <c r="D53" s="15"/>
      <c r="E53" s="15"/>
      <c r="F53" s="15"/>
      <c r="G53" s="15"/>
      <c r="H53" s="15"/>
      <c r="I53" s="15"/>
      <c r="J53" s="15"/>
      <c r="K53" s="15"/>
      <c r="L53" s="15"/>
      <c r="M53" s="15"/>
      <c r="N53" s="15"/>
      <c r="O53" s="15"/>
      <c r="P53" s="15"/>
    </row>
    <row r="54" spans="1:16" ht="15" customHeight="1" x14ac:dyDescent="0.25">
      <c r="A54" s="15"/>
      <c r="B54" s="15"/>
      <c r="C54" s="15"/>
      <c r="D54" s="15"/>
      <c r="E54" s="15"/>
      <c r="F54" s="15"/>
      <c r="G54" s="15"/>
      <c r="H54" s="15"/>
      <c r="I54" s="15"/>
      <c r="J54" s="15"/>
      <c r="K54" s="15"/>
      <c r="L54" s="15"/>
      <c r="M54" s="15"/>
      <c r="N54" s="15"/>
      <c r="O54" s="15"/>
      <c r="P54" s="15"/>
    </row>
    <row r="55" spans="1:16" ht="15" customHeight="1" x14ac:dyDescent="0.25">
      <c r="A55" s="15"/>
      <c r="B55" s="15"/>
      <c r="C55" s="15"/>
      <c r="D55" s="15"/>
      <c r="E55" s="15"/>
      <c r="F55" s="15"/>
      <c r="G55" s="15"/>
      <c r="H55" s="15"/>
      <c r="I55" s="15"/>
      <c r="J55" s="15"/>
      <c r="K55" s="15"/>
      <c r="L55" s="15"/>
      <c r="M55" s="15"/>
      <c r="N55" s="15"/>
      <c r="O55" s="15"/>
      <c r="P55" s="15"/>
    </row>
    <row r="56" spans="1:16" ht="15" customHeight="1" x14ac:dyDescent="0.25">
      <c r="A56" s="15"/>
      <c r="B56" s="15"/>
      <c r="C56" s="15"/>
      <c r="D56" s="15"/>
      <c r="E56" s="15"/>
      <c r="F56" s="15"/>
      <c r="G56" s="15"/>
      <c r="H56" s="15"/>
      <c r="I56" s="15"/>
      <c r="J56" s="15"/>
      <c r="K56" s="15"/>
      <c r="L56" s="15"/>
      <c r="M56" s="15"/>
      <c r="N56" s="15"/>
      <c r="O56" s="15"/>
      <c r="P56" s="15"/>
    </row>
    <row r="57" spans="1:16" ht="14.45" customHeight="1" x14ac:dyDescent="0.25">
      <c r="A57" s="15"/>
      <c r="B57" s="164" t="s">
        <v>685</v>
      </c>
      <c r="C57" s="84"/>
      <c r="D57" s="84"/>
      <c r="E57" s="84"/>
      <c r="F57" s="84"/>
      <c r="G57" s="84"/>
      <c r="H57" s="84"/>
      <c r="I57" s="84"/>
      <c r="J57" s="84"/>
      <c r="K57" s="84"/>
      <c r="L57" s="84"/>
      <c r="M57" s="84"/>
      <c r="N57" s="84"/>
      <c r="O57" s="84"/>
      <c r="P57" s="84"/>
    </row>
    <row r="58" spans="1:16" x14ac:dyDescent="0.25">
      <c r="A58" s="15"/>
      <c r="B58" s="84"/>
      <c r="C58" s="84"/>
      <c r="D58" s="84"/>
      <c r="E58" s="84"/>
      <c r="F58" s="84"/>
      <c r="G58" s="84"/>
      <c r="H58" s="84"/>
      <c r="I58" s="84"/>
      <c r="J58" s="84"/>
      <c r="K58" s="84"/>
      <c r="L58" s="84"/>
      <c r="M58" s="84"/>
      <c r="N58" s="84"/>
      <c r="O58" s="84"/>
      <c r="P58" s="84"/>
    </row>
    <row r="59" spans="1:16" ht="17.100000000000001" customHeight="1" x14ac:dyDescent="0.25">
      <c r="A59" s="15"/>
      <c r="B59" s="84"/>
      <c r="C59" s="84"/>
      <c r="D59" s="84"/>
      <c r="E59" s="84"/>
      <c r="F59" s="84"/>
      <c r="G59" s="84"/>
      <c r="H59" s="84"/>
      <c r="I59" s="84"/>
      <c r="J59" s="84"/>
      <c r="K59" s="84"/>
      <c r="L59" s="84"/>
      <c r="M59" s="84"/>
      <c r="N59" s="84"/>
      <c r="O59" s="84"/>
      <c r="P59" s="84"/>
    </row>
    <row r="60" spans="1:16" x14ac:dyDescent="0.25">
      <c r="A60" s="15"/>
      <c r="B60" s="15"/>
      <c r="C60" s="15"/>
      <c r="D60" s="15"/>
      <c r="E60" s="15"/>
      <c r="F60" s="15"/>
      <c r="G60" s="15"/>
      <c r="H60" s="15"/>
      <c r="I60" s="15"/>
      <c r="J60" s="15"/>
      <c r="K60" s="15"/>
      <c r="L60" s="15"/>
      <c r="M60" s="15"/>
      <c r="N60" s="15"/>
      <c r="O60" s="15"/>
      <c r="P60" s="15"/>
    </row>
  </sheetData>
  <sheetProtection sheet="1" objects="1" scenarios="1" formatColumns="0" formatRows="0"/>
  <mergeCells count="84">
    <mergeCell ref="D45:P47"/>
    <mergeCell ref="L11:P13"/>
    <mergeCell ref="C24:D26"/>
    <mergeCell ref="C22:D23"/>
    <mergeCell ref="G14:K15"/>
    <mergeCell ref="F37:F39"/>
    <mergeCell ref="E24:E26"/>
    <mergeCell ref="F22:F23"/>
    <mergeCell ref="E16:E18"/>
    <mergeCell ref="L24:P26"/>
    <mergeCell ref="C45:C47"/>
    <mergeCell ref="E37:E39"/>
    <mergeCell ref="G11:K13"/>
    <mergeCell ref="B11:B13"/>
    <mergeCell ref="L16:P18"/>
    <mergeCell ref="G9:K10"/>
    <mergeCell ref="F11:F13"/>
    <mergeCell ref="B9:B10"/>
    <mergeCell ref="C37:D39"/>
    <mergeCell ref="G16:K18"/>
    <mergeCell ref="L14:P15"/>
    <mergeCell ref="B37:B39"/>
    <mergeCell ref="B45:B47"/>
    <mergeCell ref="B24:B26"/>
    <mergeCell ref="E19:E21"/>
    <mergeCell ref="F9:F10"/>
    <mergeCell ref="B19:B21"/>
    <mergeCell ref="B57:P59"/>
    <mergeCell ref="B22:B23"/>
    <mergeCell ref="F24:F26"/>
    <mergeCell ref="L9:P10"/>
    <mergeCell ref="C11:D13"/>
    <mergeCell ref="B43:B44"/>
    <mergeCell ref="C9:D10"/>
    <mergeCell ref="B27:B29"/>
    <mergeCell ref="C27:D29"/>
    <mergeCell ref="E27:E29"/>
    <mergeCell ref="F27:F29"/>
    <mergeCell ref="G27:K29"/>
    <mergeCell ref="L27:P29"/>
    <mergeCell ref="E22:E23"/>
    <mergeCell ref="B4:P5"/>
    <mergeCell ref="C43:C44"/>
    <mergeCell ref="C14:D15"/>
    <mergeCell ref="E11:E13"/>
    <mergeCell ref="B14:B15"/>
    <mergeCell ref="E9:E10"/>
    <mergeCell ref="C7:D8"/>
    <mergeCell ref="F14:F15"/>
    <mergeCell ref="G22:K23"/>
    <mergeCell ref="F16:F18"/>
    <mergeCell ref="B40:P41"/>
    <mergeCell ref="L19:P21"/>
    <mergeCell ref="G19:K21"/>
    <mergeCell ref="C6:P6"/>
    <mergeCell ref="F19:F21"/>
    <mergeCell ref="G37:K39"/>
    <mergeCell ref="L22:P23"/>
    <mergeCell ref="G24:K26"/>
    <mergeCell ref="L7:P8"/>
    <mergeCell ref="E7:E8"/>
    <mergeCell ref="G7:K8"/>
    <mergeCell ref="F7:F8"/>
    <mergeCell ref="B42:P42"/>
    <mergeCell ref="C19:D21"/>
    <mergeCell ref="D43:P44"/>
    <mergeCell ref="G30:K33"/>
    <mergeCell ref="L30:P33"/>
    <mergeCell ref="B2:P2"/>
    <mergeCell ref="E14:E15"/>
    <mergeCell ref="C16:D18"/>
    <mergeCell ref="L37:P39"/>
    <mergeCell ref="B16:B18"/>
    <mergeCell ref="B6:B8"/>
    <mergeCell ref="B34:B36"/>
    <mergeCell ref="C34:D36"/>
    <mergeCell ref="E34:E36"/>
    <mergeCell ref="F34:F36"/>
    <mergeCell ref="G34:K36"/>
    <mergeCell ref="L34:P36"/>
    <mergeCell ref="B30:B33"/>
    <mergeCell ref="C30:D33"/>
    <mergeCell ref="E30:E33"/>
    <mergeCell ref="F30:F33"/>
  </mergeCells>
  <dataValidations count="3">
    <dataValidation type="list" allowBlank="1" showInputMessage="1" showErrorMessage="1" prompt="Select Rating" sqref="B45:C47 E16:E18 E19:E21 E22:E23 E24:E26 E37:E39 E34:E36 E30:E32 E27:E29 E9:E15" xr:uid="{00000000-0002-0000-0A00-000000000000}">
      <formula1>"Low, Moderate, Substantial, High"</formula1>
    </dataValidation>
    <dataValidation type="list" allowBlank="1" showInputMessage="1" showErrorMessage="1" prompt="Select Response" sqref="F34:F36 F16:F18 F19:F21 F22:F23 F24:F26 F27:F29 F30:F32 F37:F39 F9:F15" xr:uid="{00000000-0002-0000-0A00-000001000000}">
      <formula1>"Yes, No"</formula1>
    </dataValidation>
    <dataValidation type="list" allowBlank="1" showInputMessage="1" showErrorMessage="1" prompt="Select type of risk" sqref="C9:D39" xr:uid="{00000000-0002-0000-0A00-000002000000}">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K55"/>
  <sheetViews>
    <sheetView showGridLines="0" view="pageBreakPreview" zoomScaleNormal="100" zoomScaleSheetLayoutView="100" workbookViewId="0">
      <selection activeCell="Q10" sqref="Q10"/>
    </sheetView>
  </sheetViews>
  <sheetFormatPr defaultColWidth="8.85546875" defaultRowHeight="15" x14ac:dyDescent="0.25"/>
  <cols>
    <col min="1" max="1" width="1.42578125" customWidth="1"/>
    <col min="11" max="11" width="20.5703125" customWidth="1"/>
  </cols>
  <sheetData>
    <row r="1" spans="1:11" x14ac:dyDescent="0.25">
      <c r="A1" s="15"/>
      <c r="B1" s="15"/>
      <c r="C1" s="15"/>
      <c r="D1" s="15"/>
      <c r="E1" s="15"/>
      <c r="F1" s="15"/>
      <c r="G1" s="15"/>
      <c r="H1" s="15"/>
      <c r="I1" s="15"/>
      <c r="J1" s="15"/>
      <c r="K1" s="15"/>
    </row>
    <row r="2" spans="1:11" ht="15.95" customHeight="1" x14ac:dyDescent="0.25">
      <c r="A2" s="15"/>
      <c r="B2" s="181" t="s">
        <v>686</v>
      </c>
      <c r="C2" s="104"/>
      <c r="D2" s="104"/>
      <c r="E2" s="104"/>
      <c r="F2" s="104"/>
      <c r="G2" s="104"/>
      <c r="H2" s="104"/>
      <c r="I2" s="104"/>
      <c r="J2" s="104"/>
      <c r="K2" s="104"/>
    </row>
    <row r="3" spans="1:11" ht="15.95" customHeight="1" x14ac:dyDescent="0.25">
      <c r="A3" s="15"/>
      <c r="B3" s="18"/>
      <c r="C3" s="18"/>
      <c r="D3" s="18"/>
      <c r="E3" s="18"/>
      <c r="F3" s="18"/>
      <c r="G3" s="18"/>
      <c r="H3" s="18"/>
      <c r="I3" s="18"/>
      <c r="J3" s="18"/>
      <c r="K3" s="18"/>
    </row>
    <row r="4" spans="1:11" ht="15.95" customHeight="1" x14ac:dyDescent="0.25">
      <c r="A4" s="15"/>
      <c r="B4" s="87" t="s">
        <v>687</v>
      </c>
      <c r="C4" s="88"/>
      <c r="D4" s="88"/>
      <c r="E4" s="88"/>
      <c r="F4" s="88"/>
      <c r="G4" s="88"/>
      <c r="H4" s="88"/>
      <c r="I4" s="88"/>
      <c r="J4" s="88"/>
      <c r="K4" s="89"/>
    </row>
    <row r="5" spans="1:11" ht="24.95" customHeight="1" x14ac:dyDescent="0.25">
      <c r="A5" s="15"/>
      <c r="B5" s="90"/>
      <c r="C5" s="91"/>
      <c r="D5" s="91"/>
      <c r="E5" s="91"/>
      <c r="F5" s="91"/>
      <c r="G5" s="91"/>
      <c r="H5" s="91"/>
      <c r="I5" s="91"/>
      <c r="J5" s="91"/>
      <c r="K5" s="92"/>
    </row>
    <row r="6" spans="1:11" ht="14.45" customHeight="1" x14ac:dyDescent="0.25">
      <c r="A6" s="15"/>
      <c r="B6" s="87"/>
      <c r="C6" s="96"/>
      <c r="D6" s="96"/>
      <c r="E6" s="96"/>
      <c r="F6" s="96"/>
      <c r="G6" s="96"/>
      <c r="H6" s="96"/>
      <c r="I6" s="96"/>
      <c r="J6" s="96"/>
      <c r="K6" s="97"/>
    </row>
    <row r="7" spans="1:11" ht="14.45" customHeight="1" x14ac:dyDescent="0.25">
      <c r="A7" s="15"/>
      <c r="B7" s="179" t="s">
        <v>688</v>
      </c>
      <c r="C7" s="88"/>
      <c r="D7" s="88"/>
      <c r="E7" s="89"/>
      <c r="F7" s="120" t="s">
        <v>689</v>
      </c>
      <c r="G7" s="88"/>
      <c r="H7" s="88"/>
      <c r="I7" s="88"/>
      <c r="J7" s="88"/>
      <c r="K7" s="89"/>
    </row>
    <row r="8" spans="1:11" ht="17.100000000000001" customHeight="1" x14ac:dyDescent="0.25">
      <c r="A8" s="15"/>
      <c r="B8" s="90"/>
      <c r="C8" s="91"/>
      <c r="D8" s="91"/>
      <c r="E8" s="92"/>
      <c r="F8" s="90"/>
      <c r="G8" s="91"/>
      <c r="H8" s="91"/>
      <c r="I8" s="91"/>
      <c r="J8" s="91"/>
      <c r="K8" s="92"/>
    </row>
    <row r="9" spans="1:11" ht="141" customHeight="1" x14ac:dyDescent="0.25">
      <c r="A9" s="15"/>
      <c r="B9" s="191" t="s">
        <v>690</v>
      </c>
      <c r="C9" s="88"/>
      <c r="D9" s="88"/>
      <c r="E9" s="89"/>
      <c r="F9" s="87" t="s">
        <v>691</v>
      </c>
      <c r="G9" s="88"/>
      <c r="H9" s="88"/>
      <c r="I9" s="88"/>
      <c r="J9" s="88"/>
      <c r="K9" s="89"/>
    </row>
    <row r="10" spans="1:11" ht="102" customHeight="1" x14ac:dyDescent="0.25">
      <c r="A10" s="15"/>
      <c r="B10" s="90"/>
      <c r="C10" s="91"/>
      <c r="D10" s="91"/>
      <c r="E10" s="92"/>
      <c r="F10" s="90"/>
      <c r="G10" s="91"/>
      <c r="H10" s="91"/>
      <c r="I10" s="91"/>
      <c r="J10" s="91"/>
      <c r="K10" s="92"/>
    </row>
    <row r="11" spans="1:11" ht="123" customHeight="1" x14ac:dyDescent="0.25">
      <c r="A11" s="15"/>
      <c r="B11" s="191" t="s">
        <v>692</v>
      </c>
      <c r="C11" s="88"/>
      <c r="D11" s="88"/>
      <c r="E11" s="89"/>
      <c r="F11" s="87" t="s">
        <v>693</v>
      </c>
      <c r="G11" s="88"/>
      <c r="H11" s="88"/>
      <c r="I11" s="88"/>
      <c r="J11" s="88"/>
      <c r="K11" s="89"/>
    </row>
    <row r="12" spans="1:11" ht="130.5" customHeight="1" x14ac:dyDescent="0.25">
      <c r="A12" s="15"/>
      <c r="B12" s="90"/>
      <c r="C12" s="91"/>
      <c r="D12" s="91"/>
      <c r="E12" s="92"/>
      <c r="F12" s="90"/>
      <c r="G12" s="91"/>
      <c r="H12" s="91"/>
      <c r="I12" s="91"/>
      <c r="J12" s="91"/>
      <c r="K12" s="92"/>
    </row>
    <row r="13" spans="1:11" ht="177" customHeight="1" x14ac:dyDescent="0.25">
      <c r="A13" s="15"/>
      <c r="B13" s="191" t="s">
        <v>694</v>
      </c>
      <c r="C13" s="88"/>
      <c r="D13" s="88"/>
      <c r="E13" s="89"/>
      <c r="F13" s="190" t="s">
        <v>695</v>
      </c>
      <c r="G13" s="88"/>
      <c r="H13" s="88"/>
      <c r="I13" s="88"/>
      <c r="J13" s="88"/>
      <c r="K13" s="89"/>
    </row>
    <row r="14" spans="1:11" ht="136.5" customHeight="1" x14ac:dyDescent="0.25">
      <c r="A14" s="15"/>
      <c r="B14" s="90"/>
      <c r="C14" s="91"/>
      <c r="D14" s="91"/>
      <c r="E14" s="92"/>
      <c r="F14" s="90"/>
      <c r="G14" s="91"/>
      <c r="H14" s="91"/>
      <c r="I14" s="91"/>
      <c r="J14" s="91"/>
      <c r="K14" s="92"/>
    </row>
    <row r="15" spans="1:11" ht="120" customHeight="1" x14ac:dyDescent="0.25">
      <c r="A15" s="15"/>
      <c r="B15" s="191" t="s">
        <v>696</v>
      </c>
      <c r="C15" s="88"/>
      <c r="D15" s="88"/>
      <c r="E15" s="89"/>
      <c r="F15" s="87" t="s">
        <v>697</v>
      </c>
      <c r="G15" s="88"/>
      <c r="H15" s="88"/>
      <c r="I15" s="88"/>
      <c r="J15" s="88"/>
      <c r="K15" s="89"/>
    </row>
    <row r="16" spans="1:11" ht="88.5" customHeight="1" x14ac:dyDescent="0.25">
      <c r="A16" s="15"/>
      <c r="B16" s="90"/>
      <c r="C16" s="91"/>
      <c r="D16" s="91"/>
      <c r="E16" s="92"/>
      <c r="F16" s="90"/>
      <c r="G16" s="91"/>
      <c r="H16" s="91"/>
      <c r="I16" s="91"/>
      <c r="J16" s="91"/>
      <c r="K16" s="92"/>
    </row>
    <row r="17" spans="1:11" ht="61.5" customHeight="1" x14ac:dyDescent="0.25">
      <c r="A17" s="15"/>
      <c r="B17" s="191" t="s">
        <v>698</v>
      </c>
      <c r="C17" s="88"/>
      <c r="D17" s="88"/>
      <c r="E17" s="89"/>
      <c r="F17" s="87" t="s">
        <v>699</v>
      </c>
      <c r="G17" s="88"/>
      <c r="H17" s="88"/>
      <c r="I17" s="88"/>
      <c r="J17" s="88"/>
      <c r="K17" s="89"/>
    </row>
    <row r="18" spans="1:11" ht="61.5" customHeight="1" x14ac:dyDescent="0.25">
      <c r="A18" s="15"/>
      <c r="B18" s="90"/>
      <c r="C18" s="91"/>
      <c r="D18" s="91"/>
      <c r="E18" s="92"/>
      <c r="F18" s="90"/>
      <c r="G18" s="91"/>
      <c r="H18" s="91"/>
      <c r="I18" s="91"/>
      <c r="J18" s="91"/>
      <c r="K18" s="92"/>
    </row>
    <row r="19" spans="1:11" ht="139.5" customHeight="1" x14ac:dyDescent="0.25">
      <c r="A19" s="15"/>
      <c r="B19" s="191" t="s">
        <v>700</v>
      </c>
      <c r="C19" s="88"/>
      <c r="D19" s="88"/>
      <c r="E19" s="89"/>
      <c r="F19" s="87" t="s">
        <v>701</v>
      </c>
      <c r="G19" s="88"/>
      <c r="H19" s="88"/>
      <c r="I19" s="88"/>
      <c r="J19" s="88"/>
      <c r="K19" s="89"/>
    </row>
    <row r="20" spans="1:11" ht="114.75" customHeight="1" x14ac:dyDescent="0.25">
      <c r="A20" s="15"/>
      <c r="B20" s="90"/>
      <c r="C20" s="91"/>
      <c r="D20" s="91"/>
      <c r="E20" s="92"/>
      <c r="F20" s="90"/>
      <c r="G20" s="91"/>
      <c r="H20" s="91"/>
      <c r="I20" s="91"/>
      <c r="J20" s="91"/>
      <c r="K20" s="92"/>
    </row>
    <row r="21" spans="1:11" ht="135" customHeight="1" x14ac:dyDescent="0.25">
      <c r="B21" s="191" t="s">
        <v>702</v>
      </c>
      <c r="C21" s="88"/>
      <c r="D21" s="88"/>
      <c r="E21" s="89"/>
      <c r="F21" s="87" t="s">
        <v>703</v>
      </c>
      <c r="G21" s="88"/>
      <c r="H21" s="88"/>
      <c r="I21" s="88"/>
      <c r="J21" s="88"/>
      <c r="K21" s="89"/>
    </row>
    <row r="22" spans="1:11" ht="104.25" customHeight="1" x14ac:dyDescent="0.25">
      <c r="B22" s="90"/>
      <c r="C22" s="91"/>
      <c r="D22" s="91"/>
      <c r="E22" s="92"/>
      <c r="F22" s="90"/>
      <c r="G22" s="91"/>
      <c r="H22" s="91"/>
      <c r="I22" s="91"/>
      <c r="J22" s="91"/>
      <c r="K22" s="92"/>
    </row>
    <row r="23" spans="1:11" ht="222" customHeight="1" x14ac:dyDescent="0.25">
      <c r="B23" s="191" t="s">
        <v>704</v>
      </c>
      <c r="C23" s="88"/>
      <c r="D23" s="88"/>
      <c r="E23" s="89"/>
      <c r="F23" s="87" t="s">
        <v>705</v>
      </c>
      <c r="G23" s="88"/>
      <c r="H23" s="88"/>
      <c r="I23" s="88"/>
      <c r="J23" s="88"/>
      <c r="K23" s="89"/>
    </row>
    <row r="24" spans="1:11" ht="172.5" customHeight="1" x14ac:dyDescent="0.25">
      <c r="A24" s="15"/>
      <c r="B24" s="90"/>
      <c r="C24" s="91"/>
      <c r="D24" s="91"/>
      <c r="E24" s="92"/>
      <c r="F24" s="90"/>
      <c r="G24" s="91"/>
      <c r="H24" s="91"/>
      <c r="I24" s="91"/>
      <c r="J24" s="91"/>
      <c r="K24" s="92"/>
    </row>
    <row r="25" spans="1:11" ht="54" customHeight="1" x14ac:dyDescent="0.25">
      <c r="A25" s="15"/>
      <c r="B25" s="191" t="s">
        <v>706</v>
      </c>
      <c r="C25" s="88"/>
      <c r="D25" s="88"/>
      <c r="E25" s="89"/>
      <c r="F25" s="87" t="s">
        <v>707</v>
      </c>
      <c r="G25" s="88"/>
      <c r="H25" s="88"/>
      <c r="I25" s="88"/>
      <c r="J25" s="88"/>
      <c r="K25" s="89"/>
    </row>
    <row r="26" spans="1:11" ht="88.5" customHeight="1" x14ac:dyDescent="0.25">
      <c r="A26" s="15"/>
      <c r="B26" s="90"/>
      <c r="C26" s="91"/>
      <c r="D26" s="91"/>
      <c r="E26" s="92"/>
      <c r="F26" s="90"/>
      <c r="G26" s="91"/>
      <c r="H26" s="91"/>
      <c r="I26" s="91"/>
      <c r="J26" s="91"/>
      <c r="K26" s="92"/>
    </row>
    <row r="27" spans="1:11" ht="129" customHeight="1" x14ac:dyDescent="0.25">
      <c r="A27" s="15"/>
      <c r="B27" s="191" t="s">
        <v>708</v>
      </c>
      <c r="C27" s="88"/>
      <c r="D27" s="88"/>
      <c r="E27" s="89"/>
      <c r="F27" s="87" t="s">
        <v>709</v>
      </c>
      <c r="G27" s="88"/>
      <c r="H27" s="88"/>
      <c r="I27" s="88"/>
      <c r="J27" s="88"/>
      <c r="K27" s="89"/>
    </row>
    <row r="28" spans="1:11" ht="93.75" customHeight="1" x14ac:dyDescent="0.25">
      <c r="A28" s="15"/>
      <c r="B28" s="90"/>
      <c r="C28" s="91"/>
      <c r="D28" s="91"/>
      <c r="E28" s="92"/>
      <c r="F28" s="90"/>
      <c r="G28" s="91"/>
      <c r="H28" s="91"/>
      <c r="I28" s="91"/>
      <c r="J28" s="91"/>
      <c r="K28" s="92"/>
    </row>
    <row r="29" spans="1:11" ht="57" customHeight="1" x14ac:dyDescent="0.25">
      <c r="A29" s="15"/>
      <c r="B29" s="191" t="s">
        <v>710</v>
      </c>
      <c r="C29" s="88"/>
      <c r="D29" s="88"/>
      <c r="E29" s="89"/>
      <c r="F29" s="190" t="s">
        <v>711</v>
      </c>
      <c r="G29" s="88"/>
      <c r="H29" s="88"/>
      <c r="I29" s="88"/>
      <c r="J29" s="88"/>
      <c r="K29" s="89"/>
    </row>
    <row r="30" spans="1:11" ht="75" customHeight="1" x14ac:dyDescent="0.25">
      <c r="A30" s="15"/>
      <c r="B30" s="90"/>
      <c r="C30" s="91"/>
      <c r="D30" s="91"/>
      <c r="E30" s="92"/>
      <c r="F30" s="90"/>
      <c r="G30" s="91"/>
      <c r="H30" s="91"/>
      <c r="I30" s="91"/>
      <c r="J30" s="91"/>
      <c r="K30" s="92"/>
    </row>
    <row r="31" spans="1:11" ht="75.75" customHeight="1" x14ac:dyDescent="0.25">
      <c r="A31" s="15"/>
      <c r="B31" s="191" t="s">
        <v>712</v>
      </c>
      <c r="C31" s="88"/>
      <c r="D31" s="88"/>
      <c r="E31" s="89"/>
      <c r="F31" s="190" t="s">
        <v>713</v>
      </c>
      <c r="G31" s="88"/>
      <c r="H31" s="88"/>
      <c r="I31" s="88"/>
      <c r="J31" s="88"/>
      <c r="K31" s="89"/>
    </row>
    <row r="32" spans="1:11" ht="75.75" customHeight="1" x14ac:dyDescent="0.25">
      <c r="A32" s="15"/>
      <c r="B32" s="90"/>
      <c r="C32" s="91"/>
      <c r="D32" s="91"/>
      <c r="E32" s="92"/>
      <c r="F32" s="90"/>
      <c r="G32" s="91"/>
      <c r="H32" s="91"/>
      <c r="I32" s="91"/>
      <c r="J32" s="91"/>
      <c r="K32" s="92"/>
    </row>
    <row r="33" spans="1:11" ht="192.75" customHeight="1" x14ac:dyDescent="0.25">
      <c r="A33" s="15"/>
      <c r="B33" s="191" t="s">
        <v>714</v>
      </c>
      <c r="C33" s="88"/>
      <c r="D33" s="88"/>
      <c r="E33" s="89"/>
      <c r="F33" s="190" t="s">
        <v>715</v>
      </c>
      <c r="G33" s="88"/>
      <c r="H33" s="88"/>
      <c r="I33" s="88"/>
      <c r="J33" s="88"/>
      <c r="K33" s="89"/>
    </row>
    <row r="34" spans="1:11" ht="192.75" customHeight="1" x14ac:dyDescent="0.25">
      <c r="A34" s="15"/>
      <c r="B34" s="90"/>
      <c r="C34" s="91"/>
      <c r="D34" s="91"/>
      <c r="E34" s="92"/>
      <c r="F34" s="90"/>
      <c r="G34" s="91"/>
      <c r="H34" s="91"/>
      <c r="I34" s="91"/>
      <c r="J34" s="91"/>
      <c r="K34" s="92"/>
    </row>
    <row r="35" spans="1:11" ht="66.75" customHeight="1" x14ac:dyDescent="0.25">
      <c r="A35" s="15"/>
      <c r="B35" s="191" t="s">
        <v>716</v>
      </c>
      <c r="C35" s="88"/>
      <c r="D35" s="88"/>
      <c r="E35" s="89"/>
      <c r="F35" s="87" t="s">
        <v>717</v>
      </c>
      <c r="G35" s="88"/>
      <c r="H35" s="88"/>
      <c r="I35" s="88"/>
      <c r="J35" s="88"/>
      <c r="K35" s="89"/>
    </row>
    <row r="36" spans="1:11" ht="95.25" customHeight="1" x14ac:dyDescent="0.25">
      <c r="A36" s="15"/>
      <c r="B36" s="90"/>
      <c r="C36" s="91"/>
      <c r="D36" s="91"/>
      <c r="E36" s="92"/>
      <c r="F36" s="90"/>
      <c r="G36" s="91"/>
      <c r="H36" s="91"/>
      <c r="I36" s="91"/>
      <c r="J36" s="91"/>
      <c r="K36" s="92"/>
    </row>
    <row r="37" spans="1:11" ht="81" customHeight="1" x14ac:dyDescent="0.25">
      <c r="A37" s="15"/>
      <c r="B37" s="191" t="s">
        <v>718</v>
      </c>
      <c r="C37" s="88"/>
      <c r="D37" s="88"/>
      <c r="E37" s="89"/>
      <c r="F37" s="87" t="s">
        <v>719</v>
      </c>
      <c r="G37" s="88"/>
      <c r="H37" s="88"/>
      <c r="I37" s="88"/>
      <c r="J37" s="88"/>
      <c r="K37" s="89"/>
    </row>
    <row r="38" spans="1:11" ht="120.75" customHeight="1" x14ac:dyDescent="0.25">
      <c r="A38" s="15"/>
      <c r="B38" s="90"/>
      <c r="C38" s="91"/>
      <c r="D38" s="91"/>
      <c r="E38" s="92"/>
      <c r="F38" s="90"/>
      <c r="G38" s="91"/>
      <c r="H38" s="91"/>
      <c r="I38" s="91"/>
      <c r="J38" s="91"/>
      <c r="K38" s="92"/>
    </row>
    <row r="39" spans="1:11" ht="17.100000000000001" customHeight="1" x14ac:dyDescent="0.25">
      <c r="A39" s="15"/>
      <c r="B39" s="15"/>
      <c r="C39" s="15"/>
      <c r="D39" s="15"/>
      <c r="E39" s="15"/>
      <c r="F39" s="15"/>
      <c r="G39" s="15"/>
      <c r="H39" s="15"/>
      <c r="I39" s="15"/>
      <c r="J39" s="15"/>
      <c r="K39" s="15"/>
    </row>
    <row r="40" spans="1:11" ht="17.100000000000001" customHeight="1" x14ac:dyDescent="0.25">
      <c r="A40" s="15"/>
      <c r="B40" s="15"/>
      <c r="C40" s="15"/>
      <c r="D40" s="15"/>
      <c r="E40" s="15"/>
      <c r="F40" s="15"/>
      <c r="G40" s="15"/>
      <c r="H40" s="15"/>
      <c r="I40" s="15"/>
      <c r="J40" s="15"/>
      <c r="K40" s="15"/>
    </row>
    <row r="41" spans="1:11" ht="17.100000000000001" customHeight="1" x14ac:dyDescent="0.25">
      <c r="A41" s="15"/>
      <c r="B41" s="15"/>
      <c r="C41" s="15"/>
      <c r="D41" s="15"/>
      <c r="E41" s="15"/>
      <c r="F41" s="15"/>
      <c r="G41" s="15"/>
      <c r="H41" s="15"/>
      <c r="I41" s="15"/>
      <c r="J41" s="15"/>
      <c r="K41" s="15"/>
    </row>
    <row r="42" spans="1:11" ht="17.100000000000001" customHeight="1" x14ac:dyDescent="0.25">
      <c r="A42" s="15"/>
      <c r="B42" s="15"/>
      <c r="C42" s="15"/>
      <c r="D42" s="15"/>
      <c r="E42" s="15"/>
      <c r="F42" s="15"/>
      <c r="G42" s="15"/>
      <c r="H42" s="15"/>
      <c r="I42" s="15"/>
      <c r="J42" s="15"/>
      <c r="K42" s="15"/>
    </row>
    <row r="43" spans="1:11" ht="17.100000000000001" customHeight="1" x14ac:dyDescent="0.25">
      <c r="A43" s="15"/>
      <c r="B43" s="15"/>
      <c r="C43" s="15"/>
      <c r="D43" s="15"/>
      <c r="E43" s="15"/>
      <c r="F43" s="15"/>
      <c r="G43" s="15"/>
      <c r="H43" s="15"/>
      <c r="I43" s="15"/>
      <c r="J43" s="15"/>
      <c r="K43" s="15"/>
    </row>
    <row r="44" spans="1:11" ht="17.100000000000001" customHeight="1" x14ac:dyDescent="0.25">
      <c r="A44" s="15"/>
      <c r="B44" s="15"/>
      <c r="C44" s="15"/>
      <c r="D44" s="15"/>
      <c r="E44" s="15"/>
      <c r="F44" s="15"/>
      <c r="G44" s="15"/>
      <c r="H44" s="15"/>
      <c r="I44" s="15"/>
      <c r="J44" s="15"/>
      <c r="K44" s="15"/>
    </row>
    <row r="45" spans="1:11" ht="17.100000000000001" customHeight="1" x14ac:dyDescent="0.25">
      <c r="A45" s="15"/>
      <c r="B45" s="15"/>
      <c r="C45" s="15"/>
      <c r="D45" s="15"/>
      <c r="E45" s="15"/>
      <c r="F45" s="15"/>
      <c r="G45" s="15"/>
      <c r="H45" s="15"/>
      <c r="I45" s="15"/>
      <c r="J45" s="15"/>
      <c r="K45" s="15"/>
    </row>
    <row r="46" spans="1:11" ht="17.100000000000001" customHeight="1" x14ac:dyDescent="0.25">
      <c r="A46" s="15"/>
      <c r="B46" s="15"/>
      <c r="C46" s="15"/>
      <c r="D46" s="15"/>
      <c r="E46" s="15"/>
      <c r="F46" s="15"/>
      <c r="G46" s="15"/>
      <c r="H46" s="15"/>
      <c r="I46" s="15"/>
      <c r="J46" s="15"/>
      <c r="K46" s="15"/>
    </row>
    <row r="47" spans="1:11" ht="17.100000000000001" customHeight="1" x14ac:dyDescent="0.25">
      <c r="A47" s="15"/>
      <c r="B47" s="15"/>
      <c r="C47" s="15"/>
      <c r="D47" s="15"/>
      <c r="E47" s="15"/>
      <c r="F47" s="15"/>
      <c r="G47" s="15"/>
      <c r="H47" s="15"/>
      <c r="I47" s="15"/>
      <c r="J47" s="15"/>
      <c r="K47" s="15"/>
    </row>
    <row r="48" spans="1:11" ht="17.100000000000001" customHeight="1" x14ac:dyDescent="0.25">
      <c r="A48" s="15"/>
      <c r="B48" s="15"/>
      <c r="C48" s="15"/>
      <c r="D48" s="15"/>
      <c r="E48" s="15"/>
      <c r="F48" s="15"/>
      <c r="G48" s="15"/>
      <c r="H48" s="15"/>
      <c r="I48" s="15"/>
      <c r="J48" s="15"/>
      <c r="K48" s="15"/>
    </row>
    <row r="49" spans="1:11" ht="17.100000000000001" customHeight="1" x14ac:dyDescent="0.25">
      <c r="A49" s="15"/>
      <c r="B49" s="15"/>
      <c r="C49" s="15"/>
      <c r="D49" s="15"/>
      <c r="E49" s="15"/>
      <c r="F49" s="15"/>
      <c r="G49" s="15"/>
      <c r="H49" s="15"/>
      <c r="I49" s="15"/>
      <c r="J49" s="15"/>
      <c r="K49" s="15"/>
    </row>
    <row r="50" spans="1:11" ht="17.100000000000001" customHeight="1" x14ac:dyDescent="0.25">
      <c r="A50" s="15"/>
      <c r="B50" s="15"/>
      <c r="C50" s="15"/>
      <c r="D50" s="15"/>
      <c r="E50" s="15"/>
      <c r="F50" s="15"/>
      <c r="G50" s="15"/>
      <c r="H50" s="15"/>
      <c r="I50" s="15"/>
      <c r="J50" s="15"/>
      <c r="K50" s="15"/>
    </row>
    <row r="51" spans="1:11" ht="17.100000000000001" customHeight="1" x14ac:dyDescent="0.25">
      <c r="A51" s="15"/>
      <c r="B51" s="15"/>
      <c r="C51" s="15"/>
      <c r="D51" s="15"/>
      <c r="E51" s="15"/>
      <c r="F51" s="15"/>
      <c r="G51" s="15"/>
      <c r="H51" s="15"/>
      <c r="I51" s="15"/>
      <c r="J51" s="15"/>
      <c r="K51" s="15"/>
    </row>
    <row r="52" spans="1:11" ht="17.100000000000001" customHeight="1" x14ac:dyDescent="0.25">
      <c r="A52" s="15"/>
      <c r="B52" s="15"/>
      <c r="C52" s="15"/>
      <c r="D52" s="15"/>
      <c r="E52" s="15"/>
      <c r="F52" s="15"/>
      <c r="G52" s="15"/>
      <c r="H52" s="15"/>
      <c r="I52" s="15"/>
      <c r="J52" s="15"/>
      <c r="K52" s="15"/>
    </row>
    <row r="53" spans="1:11" ht="17.100000000000001" customHeight="1" x14ac:dyDescent="0.25">
      <c r="A53" s="15"/>
      <c r="B53" s="15"/>
      <c r="C53" s="15"/>
      <c r="D53" s="15"/>
      <c r="E53" s="15"/>
      <c r="F53" s="15"/>
      <c r="G53" s="15"/>
      <c r="H53" s="15"/>
      <c r="I53" s="15"/>
      <c r="J53" s="15"/>
      <c r="K53" s="15"/>
    </row>
    <row r="54" spans="1:11" ht="17.100000000000001" customHeight="1" x14ac:dyDescent="0.25">
      <c r="A54" s="15"/>
      <c r="B54" s="15"/>
      <c r="C54" s="15"/>
      <c r="D54" s="15"/>
      <c r="E54" s="15"/>
      <c r="F54" s="15"/>
      <c r="G54" s="15"/>
      <c r="H54" s="15"/>
      <c r="I54" s="15"/>
      <c r="J54" s="15"/>
      <c r="K54" s="15"/>
    </row>
    <row r="55" spans="1:11" x14ac:dyDescent="0.25">
      <c r="A55" s="15"/>
      <c r="B55" s="15"/>
      <c r="C55" s="15"/>
      <c r="D55" s="15"/>
      <c r="E55" s="15"/>
      <c r="F55" s="15"/>
      <c r="G55" s="15"/>
      <c r="H55" s="15"/>
      <c r="I55" s="15"/>
      <c r="J55" s="15"/>
      <c r="K55" s="15"/>
    </row>
  </sheetData>
  <sheetProtection sheet="1" objects="1" scenarios="1" formatColumns="0" formatRows="0"/>
  <mergeCells count="35">
    <mergeCell ref="B2:K2"/>
    <mergeCell ref="B6:K6"/>
    <mergeCell ref="F9:K10"/>
    <mergeCell ref="F17:K18"/>
    <mergeCell ref="B4:K5"/>
    <mergeCell ref="B13:E14"/>
    <mergeCell ref="F15:K16"/>
    <mergeCell ref="F13:K14"/>
    <mergeCell ref="B17:E18"/>
    <mergeCell ref="B7:E8"/>
    <mergeCell ref="B11:E12"/>
    <mergeCell ref="B15:E16"/>
    <mergeCell ref="F7:K8"/>
    <mergeCell ref="B9:E10"/>
    <mergeCell ref="F11:K12"/>
    <mergeCell ref="B19:E20"/>
    <mergeCell ref="F19:K20"/>
    <mergeCell ref="B21:E22"/>
    <mergeCell ref="F21:K22"/>
    <mergeCell ref="B23:E24"/>
    <mergeCell ref="F23:K24"/>
    <mergeCell ref="B25:E26"/>
    <mergeCell ref="F25:K26"/>
    <mergeCell ref="B27:E28"/>
    <mergeCell ref="F27:K28"/>
    <mergeCell ref="B29:E30"/>
    <mergeCell ref="F29:K30"/>
    <mergeCell ref="B37:E38"/>
    <mergeCell ref="F37:K38"/>
    <mergeCell ref="B31:E32"/>
    <mergeCell ref="F31:K32"/>
    <mergeCell ref="B33:E34"/>
    <mergeCell ref="F33:K34"/>
    <mergeCell ref="B35:E36"/>
    <mergeCell ref="F35:K36"/>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L59"/>
  <sheetViews>
    <sheetView showGridLines="0" view="pageBreakPreview" zoomScaleNormal="100" zoomScaleSheetLayoutView="100" workbookViewId="0">
      <selection activeCell="R16" sqref="R16"/>
    </sheetView>
  </sheetViews>
  <sheetFormatPr defaultColWidth="8.85546875" defaultRowHeight="15" x14ac:dyDescent="0.25"/>
  <cols>
    <col min="1" max="1" width="1.42578125" customWidth="1"/>
    <col min="2" max="2" width="9.140625" customWidth="1"/>
    <col min="3" max="3" width="7.140625" customWidth="1"/>
    <col min="8" max="8" width="20.140625" customWidth="1"/>
    <col min="9" max="9" width="11.28515625" customWidth="1"/>
    <col min="11" max="11" width="6" customWidth="1"/>
  </cols>
  <sheetData>
    <row r="1" spans="1:11" x14ac:dyDescent="0.25">
      <c r="A1" s="2"/>
      <c r="B1" s="2"/>
      <c r="C1" s="2"/>
      <c r="D1" s="2"/>
      <c r="E1" s="2"/>
      <c r="F1" s="2"/>
      <c r="G1" s="2"/>
      <c r="H1" s="2"/>
      <c r="I1" s="2"/>
      <c r="J1" s="2"/>
      <c r="K1" s="2"/>
    </row>
    <row r="2" spans="1:11" ht="19.5" customHeight="1" x14ac:dyDescent="0.25">
      <c r="A2" s="2"/>
      <c r="B2" s="212" t="s">
        <v>720</v>
      </c>
      <c r="C2" s="104"/>
      <c r="D2" s="104"/>
      <c r="E2" s="104"/>
      <c r="F2" s="104"/>
      <c r="G2" s="104"/>
      <c r="H2" s="104"/>
      <c r="I2" s="104"/>
      <c r="J2" s="104"/>
      <c r="K2" s="104"/>
    </row>
    <row r="3" spans="1:11" x14ac:dyDescent="0.25">
      <c r="A3" s="2"/>
      <c r="B3" s="17"/>
      <c r="C3" s="17"/>
      <c r="D3" s="17"/>
      <c r="E3" s="17"/>
      <c r="F3" s="17"/>
      <c r="G3" s="17"/>
      <c r="H3" s="17"/>
      <c r="I3" s="17"/>
      <c r="J3" s="17"/>
      <c r="K3" s="17"/>
    </row>
    <row r="4" spans="1:11" s="3" customFormat="1" ht="14.45" customHeight="1" x14ac:dyDescent="0.25">
      <c r="A4" s="9"/>
      <c r="B4" s="101" t="s">
        <v>721</v>
      </c>
      <c r="C4" s="88"/>
      <c r="D4" s="88"/>
      <c r="E4" s="88"/>
      <c r="F4" s="88"/>
      <c r="G4" s="88"/>
      <c r="H4" s="88"/>
      <c r="I4" s="88"/>
      <c r="J4" s="88"/>
      <c r="K4" s="89"/>
    </row>
    <row r="5" spans="1:11" ht="15.95" customHeight="1" x14ac:dyDescent="0.25">
      <c r="A5" s="2"/>
      <c r="B5" s="109"/>
      <c r="C5" s="99"/>
      <c r="D5" s="99"/>
      <c r="E5" s="99"/>
      <c r="F5" s="99"/>
      <c r="G5" s="99"/>
      <c r="H5" s="99"/>
      <c r="I5" s="99"/>
      <c r="J5" s="99"/>
      <c r="K5" s="110"/>
    </row>
    <row r="6" spans="1:11" ht="15.95" customHeight="1" x14ac:dyDescent="0.25">
      <c r="A6" s="2"/>
      <c r="B6" s="109"/>
      <c r="C6" s="99"/>
      <c r="D6" s="99"/>
      <c r="E6" s="99"/>
      <c r="F6" s="99"/>
      <c r="G6" s="99"/>
      <c r="H6" s="99"/>
      <c r="I6" s="99"/>
      <c r="J6" s="99"/>
      <c r="K6" s="110"/>
    </row>
    <row r="7" spans="1:11" ht="15.95" customHeight="1" x14ac:dyDescent="0.25">
      <c r="A7" s="2"/>
      <c r="B7" s="109"/>
      <c r="C7" s="99"/>
      <c r="D7" s="99"/>
      <c r="E7" s="99"/>
      <c r="F7" s="99"/>
      <c r="G7" s="99"/>
      <c r="H7" s="99"/>
      <c r="I7" s="99"/>
      <c r="J7" s="99"/>
      <c r="K7" s="110"/>
    </row>
    <row r="8" spans="1:11" ht="15.95" customHeight="1" x14ac:dyDescent="0.25">
      <c r="A8" s="2"/>
      <c r="B8" s="90"/>
      <c r="C8" s="91"/>
      <c r="D8" s="91"/>
      <c r="E8" s="91"/>
      <c r="F8" s="91"/>
      <c r="G8" s="91"/>
      <c r="H8" s="91"/>
      <c r="I8" s="91"/>
      <c r="J8" s="91"/>
      <c r="K8" s="92"/>
    </row>
    <row r="9" spans="1:11" ht="14.45" customHeight="1" x14ac:dyDescent="0.25">
      <c r="A9" s="2"/>
      <c r="B9" s="120" t="s">
        <v>722</v>
      </c>
      <c r="C9" s="89"/>
      <c r="D9" s="120" t="s">
        <v>723</v>
      </c>
      <c r="E9" s="88"/>
      <c r="F9" s="88"/>
      <c r="G9" s="88"/>
      <c r="H9" s="89"/>
      <c r="I9" s="120" t="s">
        <v>724</v>
      </c>
      <c r="J9" s="120" t="s">
        <v>725</v>
      </c>
      <c r="K9" s="89"/>
    </row>
    <row r="10" spans="1:11" ht="14.45" customHeight="1" x14ac:dyDescent="0.25">
      <c r="A10" s="2"/>
      <c r="B10" s="109"/>
      <c r="C10" s="110"/>
      <c r="D10" s="109"/>
      <c r="E10" s="99"/>
      <c r="F10" s="99"/>
      <c r="G10" s="99"/>
      <c r="H10" s="110"/>
      <c r="I10" s="182"/>
      <c r="J10" s="109"/>
      <c r="K10" s="110"/>
    </row>
    <row r="11" spans="1:11" ht="15.95" customHeight="1" x14ac:dyDescent="0.25">
      <c r="A11" s="2"/>
      <c r="B11" s="90"/>
      <c r="C11" s="92"/>
      <c r="D11" s="90"/>
      <c r="E11" s="91"/>
      <c r="F11" s="91"/>
      <c r="G11" s="91"/>
      <c r="H11" s="92"/>
      <c r="I11" s="100"/>
      <c r="J11" s="90"/>
      <c r="K11" s="92"/>
    </row>
    <row r="12" spans="1:11" ht="32.25" customHeight="1" x14ac:dyDescent="0.25">
      <c r="A12" s="2"/>
      <c r="B12" s="101" t="s">
        <v>726</v>
      </c>
      <c r="C12" s="199"/>
      <c r="D12" s="101" t="s">
        <v>727</v>
      </c>
      <c r="E12" s="196"/>
      <c r="F12" s="196"/>
      <c r="G12" s="196"/>
      <c r="H12" s="199"/>
      <c r="I12" s="209" t="s">
        <v>728</v>
      </c>
      <c r="J12" s="101" t="s">
        <v>729</v>
      </c>
      <c r="K12" s="199"/>
    </row>
    <row r="13" spans="1:11" ht="32.25" customHeight="1" x14ac:dyDescent="0.25">
      <c r="A13" s="2"/>
      <c r="B13" s="197"/>
      <c r="C13" s="200"/>
      <c r="D13" s="197"/>
      <c r="E13" s="198"/>
      <c r="F13" s="198"/>
      <c r="G13" s="198"/>
      <c r="H13" s="200"/>
      <c r="I13" s="210"/>
      <c r="J13" s="197"/>
      <c r="K13" s="200"/>
    </row>
    <row r="14" spans="1:11" ht="14.45" customHeight="1" x14ac:dyDescent="0.25">
      <c r="A14" s="2"/>
      <c r="B14" s="101" t="s">
        <v>730</v>
      </c>
      <c r="C14" s="199"/>
      <c r="D14" s="101" t="s">
        <v>441</v>
      </c>
      <c r="E14" s="196"/>
      <c r="F14" s="196"/>
      <c r="G14" s="196"/>
      <c r="H14" s="199"/>
      <c r="I14" s="101"/>
      <c r="J14" s="101"/>
      <c r="K14" s="199"/>
    </row>
    <row r="15" spans="1:11" ht="15.95" customHeight="1" x14ac:dyDescent="0.25">
      <c r="A15" s="2"/>
      <c r="B15" s="197"/>
      <c r="C15" s="200"/>
      <c r="D15" s="197"/>
      <c r="E15" s="198"/>
      <c r="F15" s="198"/>
      <c r="G15" s="198"/>
      <c r="H15" s="200"/>
      <c r="I15" s="204"/>
      <c r="J15" s="197"/>
      <c r="K15" s="200"/>
    </row>
    <row r="16" spans="1:11" ht="27.75" customHeight="1" x14ac:dyDescent="0.25">
      <c r="A16" s="2"/>
      <c r="B16" s="101" t="s">
        <v>731</v>
      </c>
      <c r="C16" s="199"/>
      <c r="D16" s="101" t="s">
        <v>732</v>
      </c>
      <c r="E16" s="196"/>
      <c r="F16" s="196"/>
      <c r="G16" s="196"/>
      <c r="H16" s="199"/>
      <c r="I16" s="101" t="s">
        <v>733</v>
      </c>
      <c r="J16" s="101" t="s">
        <v>729</v>
      </c>
      <c r="K16" s="199"/>
    </row>
    <row r="17" spans="1:12" ht="27.75" customHeight="1" x14ac:dyDescent="0.25">
      <c r="A17" s="2"/>
      <c r="B17" s="206"/>
      <c r="C17" s="207"/>
      <c r="D17" s="206"/>
      <c r="E17" s="211"/>
      <c r="F17" s="211"/>
      <c r="G17" s="211"/>
      <c r="H17" s="207"/>
      <c r="I17" s="203"/>
      <c r="J17" s="206"/>
      <c r="K17" s="207"/>
    </row>
    <row r="18" spans="1:12" ht="27.75" customHeight="1" x14ac:dyDescent="0.25">
      <c r="A18" s="2"/>
      <c r="B18" s="197"/>
      <c r="C18" s="200"/>
      <c r="D18" s="206"/>
      <c r="E18" s="208"/>
      <c r="F18" s="208"/>
      <c r="G18" s="208"/>
      <c r="H18" s="207"/>
      <c r="I18" s="203"/>
      <c r="J18" s="206"/>
      <c r="K18" s="207"/>
    </row>
    <row r="19" spans="1:12" ht="29.25" customHeight="1" x14ac:dyDescent="0.25">
      <c r="A19" s="2"/>
      <c r="B19" s="101" t="s">
        <v>734</v>
      </c>
      <c r="C19" s="196"/>
      <c r="D19" s="201" t="s">
        <v>735</v>
      </c>
      <c r="E19" s="202"/>
      <c r="F19" s="202"/>
      <c r="G19" s="202"/>
      <c r="H19" s="202"/>
      <c r="I19" s="80">
        <v>44363</v>
      </c>
      <c r="J19" s="192" t="s">
        <v>736</v>
      </c>
      <c r="K19" s="192"/>
      <c r="L19" s="73"/>
    </row>
    <row r="20" spans="1:12" ht="29.25" customHeight="1" x14ac:dyDescent="0.25">
      <c r="A20" s="2"/>
      <c r="B20" s="94"/>
      <c r="C20" s="208"/>
      <c r="D20" s="201"/>
      <c r="E20" s="202"/>
      <c r="F20" s="202"/>
      <c r="G20" s="202"/>
      <c r="H20" s="202"/>
      <c r="I20" s="80">
        <v>44438</v>
      </c>
      <c r="J20" s="192" t="s">
        <v>737</v>
      </c>
      <c r="K20" s="192"/>
      <c r="L20" s="73"/>
    </row>
    <row r="21" spans="1:12" ht="29.25" customHeight="1" x14ac:dyDescent="0.25">
      <c r="A21" s="2"/>
      <c r="B21" s="197"/>
      <c r="C21" s="198"/>
      <c r="D21" s="202"/>
      <c r="E21" s="202"/>
      <c r="F21" s="202"/>
      <c r="G21" s="202"/>
      <c r="H21" s="202"/>
      <c r="I21" s="81" t="s">
        <v>738</v>
      </c>
      <c r="J21" s="192" t="s">
        <v>739</v>
      </c>
      <c r="K21" s="192"/>
      <c r="L21" s="73"/>
    </row>
    <row r="22" spans="1:12" ht="20.25" customHeight="1" x14ac:dyDescent="0.25">
      <c r="A22" s="2"/>
      <c r="B22" s="101" t="s">
        <v>740</v>
      </c>
      <c r="C22" s="199"/>
      <c r="D22" s="95" t="s">
        <v>741</v>
      </c>
      <c r="E22" s="208"/>
      <c r="F22" s="208"/>
      <c r="G22" s="208"/>
      <c r="H22" s="207"/>
      <c r="I22" s="209" t="s">
        <v>742</v>
      </c>
      <c r="J22" s="95" t="s">
        <v>729</v>
      </c>
      <c r="K22" s="207"/>
    </row>
    <row r="23" spans="1:12" ht="20.25" customHeight="1" x14ac:dyDescent="0.25">
      <c r="A23" s="2"/>
      <c r="B23" s="197"/>
      <c r="C23" s="200"/>
      <c r="D23" s="197"/>
      <c r="E23" s="198"/>
      <c r="F23" s="198"/>
      <c r="G23" s="198"/>
      <c r="H23" s="200"/>
      <c r="I23" s="210"/>
      <c r="J23" s="197"/>
      <c r="K23" s="200"/>
    </row>
    <row r="24" spans="1:12" ht="14.45" customHeight="1" x14ac:dyDescent="0.25">
      <c r="A24" s="2"/>
      <c r="B24" s="101" t="s">
        <v>743</v>
      </c>
      <c r="C24" s="199"/>
      <c r="D24" s="101" t="s">
        <v>441</v>
      </c>
      <c r="E24" s="196"/>
      <c r="F24" s="196"/>
      <c r="G24" s="196"/>
      <c r="H24" s="199"/>
      <c r="I24" s="101"/>
      <c r="J24" s="101"/>
      <c r="K24" s="199"/>
    </row>
    <row r="25" spans="1:12" ht="15.95" customHeight="1" x14ac:dyDescent="0.25">
      <c r="A25" s="2"/>
      <c r="B25" s="197"/>
      <c r="C25" s="200"/>
      <c r="D25" s="197"/>
      <c r="E25" s="198"/>
      <c r="F25" s="198"/>
      <c r="G25" s="198"/>
      <c r="H25" s="200"/>
      <c r="I25" s="204"/>
      <c r="J25" s="197"/>
      <c r="K25" s="200"/>
    </row>
    <row r="26" spans="1:12" ht="14.45" customHeight="1" x14ac:dyDescent="0.25">
      <c r="A26" s="2"/>
      <c r="B26" s="101" t="s">
        <v>744</v>
      </c>
      <c r="C26" s="199"/>
      <c r="D26" s="101" t="s">
        <v>441</v>
      </c>
      <c r="E26" s="196"/>
      <c r="F26" s="196"/>
      <c r="G26" s="196"/>
      <c r="H26" s="199"/>
      <c r="I26" s="101"/>
      <c r="J26" s="101"/>
      <c r="K26" s="199"/>
    </row>
    <row r="27" spans="1:12" ht="15.95" customHeight="1" x14ac:dyDescent="0.25">
      <c r="A27" s="2"/>
      <c r="B27" s="197"/>
      <c r="C27" s="200"/>
      <c r="D27" s="197"/>
      <c r="E27" s="198"/>
      <c r="F27" s="198"/>
      <c r="G27" s="198"/>
      <c r="H27" s="200"/>
      <c r="I27" s="204"/>
      <c r="J27" s="197"/>
      <c r="K27" s="200"/>
    </row>
    <row r="28" spans="1:12" ht="14.45" customHeight="1" x14ac:dyDescent="0.25">
      <c r="A28" s="2"/>
      <c r="B28" s="101" t="s">
        <v>745</v>
      </c>
      <c r="C28" s="199"/>
      <c r="D28" s="101" t="s">
        <v>441</v>
      </c>
      <c r="E28" s="196"/>
      <c r="F28" s="196"/>
      <c r="G28" s="196"/>
      <c r="H28" s="199"/>
      <c r="I28" s="101"/>
      <c r="J28" s="101"/>
      <c r="K28" s="199"/>
    </row>
    <row r="29" spans="1:12" ht="15.95" customHeight="1" x14ac:dyDescent="0.25">
      <c r="A29" s="2"/>
      <c r="B29" s="197"/>
      <c r="C29" s="200"/>
      <c r="D29" s="197"/>
      <c r="E29" s="198"/>
      <c r="F29" s="198"/>
      <c r="G29" s="198"/>
      <c r="H29" s="200"/>
      <c r="I29" s="204"/>
      <c r="J29" s="197"/>
      <c r="K29" s="200"/>
    </row>
    <row r="30" spans="1:12" ht="14.45" customHeight="1" x14ac:dyDescent="0.25">
      <c r="A30" s="2"/>
      <c r="B30" s="101" t="s">
        <v>746</v>
      </c>
      <c r="C30" s="199"/>
      <c r="D30" s="101" t="s">
        <v>441</v>
      </c>
      <c r="E30" s="196"/>
      <c r="F30" s="196"/>
      <c r="G30" s="196"/>
      <c r="H30" s="199"/>
      <c r="I30" s="101"/>
      <c r="J30" s="101"/>
      <c r="K30" s="199"/>
    </row>
    <row r="31" spans="1:12" x14ac:dyDescent="0.25">
      <c r="A31" s="2"/>
      <c r="B31" s="197"/>
      <c r="C31" s="200"/>
      <c r="D31" s="197"/>
      <c r="E31" s="198"/>
      <c r="F31" s="198"/>
      <c r="G31" s="198"/>
      <c r="H31" s="200"/>
      <c r="I31" s="204"/>
      <c r="J31" s="197"/>
      <c r="K31" s="200"/>
    </row>
    <row r="32" spans="1:12" ht="48" customHeight="1" x14ac:dyDescent="0.25">
      <c r="A32" s="2"/>
      <c r="B32" s="101" t="s">
        <v>747</v>
      </c>
      <c r="C32" s="199"/>
      <c r="D32" s="101" t="s">
        <v>748</v>
      </c>
      <c r="E32" s="196"/>
      <c r="F32" s="196"/>
      <c r="G32" s="196"/>
      <c r="H32" s="199"/>
      <c r="I32" s="101" t="s">
        <v>749</v>
      </c>
      <c r="J32" s="101" t="s">
        <v>750</v>
      </c>
      <c r="K32" s="199"/>
    </row>
    <row r="33" spans="1:12" ht="48" customHeight="1" x14ac:dyDescent="0.25">
      <c r="A33" s="2"/>
      <c r="B33" s="197"/>
      <c r="C33" s="200"/>
      <c r="D33" s="197"/>
      <c r="E33" s="198"/>
      <c r="F33" s="198"/>
      <c r="G33" s="198"/>
      <c r="H33" s="200"/>
      <c r="I33" s="204"/>
      <c r="J33" s="197"/>
      <c r="K33" s="200"/>
    </row>
    <row r="34" spans="1:12" ht="14.45" customHeight="1" x14ac:dyDescent="0.25">
      <c r="A34" s="2"/>
      <c r="B34" s="101" t="s">
        <v>751</v>
      </c>
      <c r="C34" s="199"/>
      <c r="D34" s="101" t="s">
        <v>441</v>
      </c>
      <c r="E34" s="196"/>
      <c r="F34" s="196"/>
      <c r="G34" s="196"/>
      <c r="H34" s="199"/>
      <c r="I34" s="101"/>
      <c r="J34" s="101"/>
      <c r="K34" s="199"/>
    </row>
    <row r="35" spans="1:12" x14ac:dyDescent="0.25">
      <c r="A35" s="2"/>
      <c r="B35" s="206"/>
      <c r="C35" s="207"/>
      <c r="D35" s="206"/>
      <c r="E35" s="211"/>
      <c r="F35" s="211"/>
      <c r="G35" s="211"/>
      <c r="H35" s="207"/>
      <c r="I35" s="203"/>
      <c r="J35" s="206"/>
      <c r="K35" s="207"/>
    </row>
    <row r="36" spans="1:12" x14ac:dyDescent="0.25">
      <c r="A36" s="2"/>
      <c r="B36" s="197"/>
      <c r="C36" s="200"/>
      <c r="D36" s="206"/>
      <c r="E36" s="208"/>
      <c r="F36" s="208"/>
      <c r="G36" s="208"/>
      <c r="H36" s="207"/>
      <c r="I36" s="203"/>
      <c r="J36" s="206"/>
      <c r="K36" s="207"/>
    </row>
    <row r="37" spans="1:12" ht="35.25" customHeight="1" x14ac:dyDescent="0.25">
      <c r="A37" s="2"/>
      <c r="B37" s="195" t="s">
        <v>752</v>
      </c>
      <c r="C37" s="196"/>
      <c r="D37" s="201" t="s">
        <v>753</v>
      </c>
      <c r="E37" s="202"/>
      <c r="F37" s="202"/>
      <c r="G37" s="202"/>
      <c r="H37" s="202"/>
      <c r="I37" s="77">
        <v>44363</v>
      </c>
      <c r="J37" s="192" t="s">
        <v>736</v>
      </c>
      <c r="K37" s="192"/>
      <c r="L37" s="73"/>
    </row>
    <row r="38" spans="1:12" ht="35.25" customHeight="1" x14ac:dyDescent="0.25">
      <c r="A38" s="2"/>
      <c r="B38" s="197"/>
      <c r="C38" s="198"/>
      <c r="D38" s="202"/>
      <c r="E38" s="202"/>
      <c r="F38" s="202"/>
      <c r="G38" s="202"/>
      <c r="H38" s="202"/>
      <c r="I38" s="77">
        <v>44438</v>
      </c>
      <c r="J38" s="192" t="s">
        <v>737</v>
      </c>
      <c r="K38" s="192"/>
      <c r="L38" s="73"/>
    </row>
    <row r="39" spans="1:12" ht="24.75" customHeight="1" x14ac:dyDescent="0.25">
      <c r="A39" s="2"/>
      <c r="B39" s="101" t="s">
        <v>754</v>
      </c>
      <c r="C39" s="199"/>
      <c r="D39" s="95" t="s">
        <v>755</v>
      </c>
      <c r="E39" s="208"/>
      <c r="F39" s="208"/>
      <c r="G39" s="208"/>
      <c r="H39" s="207"/>
      <c r="I39" s="205">
        <v>44638</v>
      </c>
      <c r="J39" s="95" t="s">
        <v>729</v>
      </c>
      <c r="K39" s="207"/>
    </row>
    <row r="40" spans="1:12" ht="24.75" customHeight="1" x14ac:dyDescent="0.25">
      <c r="A40" s="2"/>
      <c r="B40" s="197"/>
      <c r="C40" s="200"/>
      <c r="D40" s="197"/>
      <c r="E40" s="198"/>
      <c r="F40" s="198"/>
      <c r="G40" s="198"/>
      <c r="H40" s="200"/>
      <c r="I40" s="204"/>
      <c r="J40" s="197"/>
      <c r="K40" s="200"/>
    </row>
    <row r="41" spans="1:12" ht="14.45" customHeight="1" x14ac:dyDescent="0.25">
      <c r="A41" s="2"/>
      <c r="B41" s="101" t="s">
        <v>756</v>
      </c>
      <c r="C41" s="199"/>
      <c r="D41" s="101" t="s">
        <v>441</v>
      </c>
      <c r="E41" s="196"/>
      <c r="F41" s="196"/>
      <c r="G41" s="196"/>
      <c r="H41" s="199"/>
      <c r="I41" s="101"/>
      <c r="J41" s="101"/>
      <c r="K41" s="199"/>
    </row>
    <row r="42" spans="1:12" ht="27.75" customHeight="1" x14ac:dyDescent="0.25">
      <c r="A42" s="2"/>
      <c r="B42" s="197"/>
      <c r="C42" s="200"/>
      <c r="D42" s="197"/>
      <c r="E42" s="198"/>
      <c r="F42" s="198"/>
      <c r="G42" s="198"/>
      <c r="H42" s="200"/>
      <c r="I42" s="204"/>
      <c r="J42" s="197"/>
      <c r="K42" s="200"/>
    </row>
    <row r="43" spans="1:12" x14ac:dyDescent="0.25">
      <c r="A43" s="2"/>
      <c r="B43" s="2"/>
      <c r="C43" s="2"/>
      <c r="D43" s="2"/>
      <c r="E43" s="2"/>
      <c r="F43" s="2"/>
      <c r="G43" s="2"/>
      <c r="H43" s="2"/>
      <c r="I43" s="2"/>
      <c r="J43" s="2"/>
      <c r="K43" s="2"/>
    </row>
    <row r="44" spans="1:12" x14ac:dyDescent="0.25">
      <c r="A44" s="2"/>
      <c r="B44" s="2"/>
      <c r="C44" s="2"/>
      <c r="D44" s="2"/>
      <c r="E44" s="2"/>
      <c r="F44" s="2"/>
      <c r="G44" s="2"/>
      <c r="H44" s="2"/>
      <c r="I44" s="2"/>
      <c r="J44" s="2"/>
      <c r="K44" s="2"/>
    </row>
    <row r="45" spans="1:12" x14ac:dyDescent="0.25">
      <c r="A45" s="2"/>
      <c r="B45" s="2"/>
      <c r="C45" s="2"/>
      <c r="D45" s="2"/>
      <c r="E45" s="2"/>
      <c r="F45" s="2"/>
      <c r="G45" s="2"/>
      <c r="H45" s="2"/>
      <c r="I45" s="2"/>
      <c r="J45" s="2"/>
      <c r="K45" s="2"/>
    </row>
    <row r="46" spans="1:12" x14ac:dyDescent="0.25">
      <c r="A46" s="2"/>
      <c r="B46" s="2"/>
      <c r="C46" s="2"/>
      <c r="D46" s="2"/>
      <c r="E46" s="2"/>
      <c r="F46" s="2"/>
      <c r="G46" s="2"/>
      <c r="H46" s="2"/>
      <c r="I46" s="2"/>
      <c r="J46" s="2"/>
      <c r="K46" s="2"/>
    </row>
    <row r="47" spans="1:12" x14ac:dyDescent="0.25">
      <c r="A47" s="2"/>
      <c r="B47" s="2"/>
      <c r="C47" s="2"/>
      <c r="D47" s="2"/>
      <c r="E47" s="2"/>
      <c r="G47" s="2"/>
      <c r="H47" s="2"/>
      <c r="I47" s="2"/>
      <c r="J47" s="2"/>
      <c r="K47" s="2"/>
    </row>
    <row r="48" spans="1:12" x14ac:dyDescent="0.25">
      <c r="A48" s="2"/>
      <c r="B48" s="2"/>
      <c r="C48" s="2"/>
      <c r="D48" s="2"/>
      <c r="E48" s="2"/>
      <c r="F48" s="2"/>
      <c r="G48" s="2"/>
      <c r="H48" s="2"/>
      <c r="I48" s="2"/>
      <c r="J48" s="2"/>
      <c r="K48" s="2"/>
    </row>
    <row r="49" spans="1:11" x14ac:dyDescent="0.25">
      <c r="A49" s="2"/>
      <c r="B49" s="2"/>
      <c r="C49" s="2"/>
      <c r="D49" s="2"/>
      <c r="E49" s="2"/>
      <c r="F49" s="2"/>
      <c r="G49" s="2"/>
      <c r="H49" s="2"/>
      <c r="I49" s="2"/>
      <c r="J49" s="2"/>
      <c r="K49" s="2"/>
    </row>
    <row r="50" spans="1:11" s="33" customFormat="1" ht="13.5" customHeight="1" x14ac:dyDescent="0.25">
      <c r="A50" s="34"/>
      <c r="B50" s="193" t="s">
        <v>757</v>
      </c>
      <c r="C50" s="194"/>
      <c r="D50" s="194"/>
      <c r="E50" s="194"/>
      <c r="F50" s="194"/>
      <c r="G50" s="194"/>
      <c r="H50" s="194"/>
      <c r="I50" s="194"/>
      <c r="J50" s="194"/>
      <c r="K50" s="194"/>
    </row>
    <row r="51" spans="1:11" x14ac:dyDescent="0.25">
      <c r="A51" s="2"/>
      <c r="B51" s="7"/>
      <c r="C51" s="7"/>
      <c r="D51" s="7"/>
      <c r="E51" s="7"/>
      <c r="F51" s="7"/>
      <c r="G51" s="7"/>
      <c r="H51" s="7"/>
      <c r="I51" s="7"/>
      <c r="J51" s="7"/>
      <c r="K51" s="7"/>
    </row>
    <row r="52" spans="1:11" x14ac:dyDescent="0.25">
      <c r="A52" s="2"/>
      <c r="B52" s="7"/>
      <c r="C52" s="7"/>
      <c r="D52" s="7"/>
      <c r="E52" s="7"/>
      <c r="F52" s="7"/>
      <c r="G52" s="7"/>
      <c r="H52" s="7"/>
      <c r="I52" s="7"/>
      <c r="J52" s="7"/>
      <c r="K52" s="7"/>
    </row>
    <row r="53" spans="1:11" x14ac:dyDescent="0.25">
      <c r="A53" s="2"/>
      <c r="B53" s="7"/>
      <c r="C53" s="7"/>
      <c r="D53" s="7"/>
      <c r="E53" s="7"/>
      <c r="F53" s="7"/>
      <c r="G53" s="7"/>
      <c r="H53" s="7"/>
      <c r="I53" s="7"/>
      <c r="J53" s="7"/>
      <c r="K53" s="7"/>
    </row>
    <row r="54" spans="1:11" x14ac:dyDescent="0.25">
      <c r="A54" s="2"/>
      <c r="B54" s="7"/>
      <c r="C54" s="7"/>
      <c r="D54" s="7"/>
      <c r="E54" s="7"/>
      <c r="F54" s="7"/>
      <c r="G54" s="7"/>
      <c r="H54" s="7"/>
      <c r="I54" s="7"/>
      <c r="J54" s="7"/>
      <c r="K54" s="7"/>
    </row>
    <row r="55" spans="1:11" x14ac:dyDescent="0.25">
      <c r="A55" s="2"/>
      <c r="B55" s="7"/>
      <c r="C55" s="7"/>
      <c r="D55" s="7"/>
      <c r="E55" s="7"/>
      <c r="F55" s="7"/>
      <c r="G55" s="7"/>
      <c r="H55" s="7"/>
      <c r="I55" s="7"/>
      <c r="J55" s="7"/>
      <c r="K55" s="7"/>
    </row>
    <row r="56" spans="1:11" x14ac:dyDescent="0.25">
      <c r="A56" s="2"/>
      <c r="B56" s="7"/>
      <c r="C56" s="7"/>
      <c r="D56" s="7"/>
      <c r="E56" s="7"/>
      <c r="F56" s="7"/>
      <c r="G56" s="7"/>
      <c r="H56" s="7"/>
      <c r="I56" s="7"/>
      <c r="J56" s="7"/>
      <c r="K56" s="7"/>
    </row>
    <row r="57" spans="1:11" x14ac:dyDescent="0.25">
      <c r="A57" s="2"/>
      <c r="B57" s="7"/>
      <c r="C57" s="7"/>
      <c r="D57" s="7"/>
      <c r="E57" s="7"/>
      <c r="F57" s="7"/>
      <c r="G57" s="7"/>
      <c r="H57" s="7"/>
      <c r="I57" s="7"/>
      <c r="J57" s="7"/>
      <c r="K57" s="7"/>
    </row>
    <row r="58" spans="1:11" x14ac:dyDescent="0.25">
      <c r="A58" s="2"/>
      <c r="B58" s="7"/>
      <c r="C58" s="7"/>
      <c r="D58" s="7"/>
      <c r="E58" s="7"/>
      <c r="F58" s="7"/>
      <c r="G58" s="7"/>
      <c r="H58" s="7"/>
      <c r="I58" s="7"/>
      <c r="J58" s="7"/>
      <c r="K58" s="7"/>
    </row>
    <row r="59" spans="1:11" ht="15.6" customHeight="1" x14ac:dyDescent="0.25">
      <c r="A59" s="2"/>
      <c r="B59" s="7"/>
      <c r="C59" s="7"/>
      <c r="D59" s="7"/>
      <c r="E59" s="7"/>
      <c r="F59" s="7"/>
      <c r="G59" s="7"/>
      <c r="H59" s="7"/>
      <c r="I59" s="7"/>
      <c r="J59" s="7"/>
      <c r="K59" s="7"/>
    </row>
  </sheetData>
  <sheetProtection sheet="1" objects="1" scenarios="1" formatColumns="0" formatRows="0"/>
  <mergeCells count="64">
    <mergeCell ref="J38:K38"/>
    <mergeCell ref="B2:K2"/>
    <mergeCell ref="B28:C29"/>
    <mergeCell ref="D41:H42"/>
    <mergeCell ref="J39:K40"/>
    <mergeCell ref="B12:C13"/>
    <mergeCell ref="J16:K18"/>
    <mergeCell ref="D28:H29"/>
    <mergeCell ref="D22:H23"/>
    <mergeCell ref="I32:I33"/>
    <mergeCell ref="B34:C36"/>
    <mergeCell ref="I16:I18"/>
    <mergeCell ref="B30:C31"/>
    <mergeCell ref="J41:K42"/>
    <mergeCell ref="B24:C25"/>
    <mergeCell ref="D39:H40"/>
    <mergeCell ref="B9:C11"/>
    <mergeCell ref="B22:C23"/>
    <mergeCell ref="D16:H18"/>
    <mergeCell ref="B26:C27"/>
    <mergeCell ref="B4:K8"/>
    <mergeCell ref="J9:K11"/>
    <mergeCell ref="D19:H21"/>
    <mergeCell ref="I9:I11"/>
    <mergeCell ref="J14:K15"/>
    <mergeCell ref="I14:I15"/>
    <mergeCell ref="D24:H25"/>
    <mergeCell ref="I24:I25"/>
    <mergeCell ref="D9:H11"/>
    <mergeCell ref="B14:C15"/>
    <mergeCell ref="D14:H15"/>
    <mergeCell ref="J24:K25"/>
    <mergeCell ref="B16:C18"/>
    <mergeCell ref="J34:K36"/>
    <mergeCell ref="D12:H13"/>
    <mergeCell ref="B19:C21"/>
    <mergeCell ref="J26:K27"/>
    <mergeCell ref="J22:K23"/>
    <mergeCell ref="D26:H27"/>
    <mergeCell ref="I26:I27"/>
    <mergeCell ref="J12:K13"/>
    <mergeCell ref="I12:I13"/>
    <mergeCell ref="I22:I23"/>
    <mergeCell ref="B32:C33"/>
    <mergeCell ref="I30:I31"/>
    <mergeCell ref="D34:H36"/>
    <mergeCell ref="D30:H31"/>
    <mergeCell ref="D32:H33"/>
    <mergeCell ref="J19:K19"/>
    <mergeCell ref="J20:K20"/>
    <mergeCell ref="J21:K21"/>
    <mergeCell ref="J37:K37"/>
    <mergeCell ref="B50:K50"/>
    <mergeCell ref="B37:C38"/>
    <mergeCell ref="B41:C42"/>
    <mergeCell ref="B39:C40"/>
    <mergeCell ref="D37:H38"/>
    <mergeCell ref="I34:I36"/>
    <mergeCell ref="I28:I29"/>
    <mergeCell ref="I41:I42"/>
    <mergeCell ref="I39:I40"/>
    <mergeCell ref="J32:K33"/>
    <mergeCell ref="J30:K31"/>
    <mergeCell ref="J28:K29"/>
  </mergeCells>
  <hyperlinks>
    <hyperlink ref="B50" r:id="rId1" display="24 GEF Council meeting documents, guidelines, project and program cycle policy 2020 update" xr:uid="{00000000-0004-0000-0C00-000000000000}"/>
  </hyperlinks>
  <pageMargins left="0.25" right="0.25" top="0.75" bottom="0.75" header="0.3" footer="0.3"/>
  <pageSetup paperSize="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K34"/>
  <sheetViews>
    <sheetView showGridLines="0" view="pageBreakPreview" zoomScaleNormal="100" zoomScaleSheetLayoutView="100" workbookViewId="0">
      <selection activeCell="P9" sqref="P9"/>
    </sheetView>
  </sheetViews>
  <sheetFormatPr defaultColWidth="8.85546875" defaultRowHeight="15" x14ac:dyDescent="0.25"/>
  <cols>
    <col min="1" max="1" width="1.42578125" customWidth="1"/>
    <col min="2" max="2" width="8.28515625" customWidth="1"/>
    <col min="3" max="3" width="1.28515625" hidden="1" customWidth="1"/>
    <col min="5" max="5" width="8" customWidth="1"/>
    <col min="6" max="6" width="10.7109375" customWidth="1"/>
    <col min="11" max="11" width="27.7109375" customWidth="1"/>
  </cols>
  <sheetData>
    <row r="1" spans="1:11" x14ac:dyDescent="0.25">
      <c r="A1" s="15"/>
      <c r="B1" s="15"/>
      <c r="C1" s="15"/>
      <c r="D1" s="15"/>
      <c r="E1" s="15"/>
      <c r="F1" s="15"/>
      <c r="G1" s="15"/>
      <c r="H1" s="15"/>
      <c r="I1" s="15"/>
      <c r="J1" s="15"/>
      <c r="K1" s="15"/>
    </row>
    <row r="2" spans="1:11" ht="19.5" customHeight="1" x14ac:dyDescent="0.25">
      <c r="A2" s="15"/>
      <c r="B2" s="181" t="s">
        <v>758</v>
      </c>
      <c r="C2" s="104"/>
      <c r="D2" s="104"/>
      <c r="E2" s="104"/>
      <c r="F2" s="104"/>
      <c r="G2" s="104"/>
      <c r="H2" s="104"/>
      <c r="I2" s="104"/>
      <c r="J2" s="104"/>
      <c r="K2" s="104"/>
    </row>
    <row r="3" spans="1:11" x14ac:dyDescent="0.25">
      <c r="A3" s="15"/>
      <c r="B3" s="18"/>
      <c r="C3" s="18"/>
      <c r="D3" s="18"/>
      <c r="E3" s="18"/>
      <c r="F3" s="18"/>
      <c r="G3" s="18"/>
      <c r="H3" s="18"/>
      <c r="I3" s="18"/>
      <c r="J3" s="18"/>
      <c r="K3" s="18"/>
    </row>
    <row r="4" spans="1:11" ht="14.45" customHeight="1" x14ac:dyDescent="0.25">
      <c r="A4" s="15"/>
      <c r="B4" s="220" t="s">
        <v>759</v>
      </c>
      <c r="C4" s="88"/>
      <c r="D4" s="88"/>
      <c r="E4" s="88"/>
      <c r="F4" s="88"/>
      <c r="G4" s="88"/>
      <c r="H4" s="88"/>
      <c r="I4" s="88"/>
      <c r="J4" s="88"/>
      <c r="K4" s="88"/>
    </row>
    <row r="5" spans="1:11" ht="14.45" customHeight="1" x14ac:dyDescent="0.25">
      <c r="A5" s="15"/>
      <c r="B5" s="109"/>
      <c r="C5" s="99"/>
      <c r="D5" s="99"/>
      <c r="E5" s="99"/>
      <c r="F5" s="99"/>
      <c r="G5" s="99"/>
      <c r="H5" s="99"/>
      <c r="I5" s="99"/>
      <c r="J5" s="99"/>
      <c r="K5" s="99"/>
    </row>
    <row r="6" spans="1:11" ht="17.100000000000001" customHeight="1" x14ac:dyDescent="0.25">
      <c r="A6" s="15"/>
      <c r="B6" s="90"/>
      <c r="C6" s="91"/>
      <c r="D6" s="91"/>
      <c r="E6" s="91"/>
      <c r="F6" s="91"/>
      <c r="G6" s="91"/>
      <c r="H6" s="91"/>
      <c r="I6" s="91"/>
      <c r="J6" s="91"/>
      <c r="K6" s="91"/>
    </row>
    <row r="7" spans="1:11" ht="17.100000000000001" customHeight="1" x14ac:dyDescent="0.25">
      <c r="A7" s="15"/>
      <c r="B7" s="98"/>
      <c r="C7" s="96"/>
      <c r="D7" s="96"/>
      <c r="E7" s="96"/>
      <c r="F7" s="96"/>
      <c r="G7" s="96"/>
      <c r="H7" s="96"/>
      <c r="I7" s="96"/>
      <c r="J7" s="96"/>
      <c r="K7" s="96"/>
    </row>
    <row r="8" spans="1:11" ht="34.5" customHeight="1" x14ac:dyDescent="0.25">
      <c r="A8" s="15"/>
      <c r="B8" s="222" t="s">
        <v>760</v>
      </c>
      <c r="C8" s="89"/>
      <c r="D8" s="221" t="s">
        <v>761</v>
      </c>
      <c r="E8" s="97"/>
      <c r="F8" s="82" t="s">
        <v>762</v>
      </c>
      <c r="G8" s="218" t="s">
        <v>763</v>
      </c>
      <c r="H8" s="88"/>
      <c r="I8" s="88"/>
      <c r="J8" s="88"/>
      <c r="K8" s="219"/>
    </row>
    <row r="9" spans="1:11" ht="263.25" customHeight="1" x14ac:dyDescent="0.25">
      <c r="A9" s="15"/>
      <c r="B9" s="101" t="s">
        <v>764</v>
      </c>
      <c r="C9" s="97"/>
      <c r="D9" s="101" t="s">
        <v>765</v>
      </c>
      <c r="E9" s="97"/>
      <c r="F9" s="78" t="s">
        <v>766</v>
      </c>
      <c r="G9" s="213" t="s">
        <v>767</v>
      </c>
      <c r="H9" s="96"/>
      <c r="I9" s="96"/>
      <c r="J9" s="96"/>
      <c r="K9" s="214"/>
    </row>
    <row r="10" spans="1:11" ht="270" customHeight="1" x14ac:dyDescent="0.25">
      <c r="A10" s="15"/>
      <c r="B10" s="101" t="s">
        <v>764</v>
      </c>
      <c r="C10" s="97"/>
      <c r="D10" s="101" t="s">
        <v>768</v>
      </c>
      <c r="E10" s="97"/>
      <c r="F10" s="22" t="s">
        <v>769</v>
      </c>
      <c r="G10" s="213" t="s">
        <v>770</v>
      </c>
      <c r="H10" s="96"/>
      <c r="I10" s="96"/>
      <c r="J10" s="96"/>
      <c r="K10" s="214"/>
    </row>
    <row r="11" spans="1:11" ht="253.5" customHeight="1" x14ac:dyDescent="0.25">
      <c r="A11" s="15"/>
      <c r="B11" s="101" t="s">
        <v>764</v>
      </c>
      <c r="C11" s="97"/>
      <c r="D11" s="101" t="s">
        <v>771</v>
      </c>
      <c r="E11" s="97"/>
      <c r="F11" s="78" t="s">
        <v>772</v>
      </c>
      <c r="G11" s="213" t="s">
        <v>773</v>
      </c>
      <c r="H11" s="96"/>
      <c r="I11" s="96"/>
      <c r="J11" s="96"/>
      <c r="K11" s="214"/>
    </row>
    <row r="12" spans="1:11" ht="109.5" customHeight="1" x14ac:dyDescent="0.25">
      <c r="A12" s="15"/>
      <c r="B12" s="101" t="s">
        <v>774</v>
      </c>
      <c r="C12" s="97"/>
      <c r="D12" s="101" t="s">
        <v>775</v>
      </c>
      <c r="E12" s="97"/>
      <c r="F12" s="78" t="s">
        <v>776</v>
      </c>
      <c r="G12" s="215" t="s">
        <v>777</v>
      </c>
      <c r="H12" s="216"/>
      <c r="I12" s="216"/>
      <c r="J12" s="216"/>
      <c r="K12" s="217"/>
    </row>
    <row r="13" spans="1:11" ht="111" customHeight="1" x14ac:dyDescent="0.25">
      <c r="A13" s="15"/>
      <c r="B13" s="101" t="s">
        <v>774</v>
      </c>
      <c r="C13" s="97"/>
      <c r="D13" s="101" t="s">
        <v>778</v>
      </c>
      <c r="E13" s="97"/>
      <c r="F13" s="78" t="s">
        <v>776</v>
      </c>
      <c r="G13" s="215" t="s">
        <v>779</v>
      </c>
      <c r="H13" s="216"/>
      <c r="I13" s="216"/>
      <c r="J13" s="216"/>
      <c r="K13" s="217"/>
    </row>
    <row r="14" spans="1:11" ht="297.75" customHeight="1" x14ac:dyDescent="0.25">
      <c r="A14" s="15"/>
      <c r="B14" s="101" t="s">
        <v>774</v>
      </c>
      <c r="C14" s="97"/>
      <c r="D14" s="87" t="s">
        <v>780</v>
      </c>
      <c r="E14" s="276"/>
      <c r="F14" s="78" t="s">
        <v>781</v>
      </c>
      <c r="G14" s="213" t="s">
        <v>782</v>
      </c>
      <c r="H14" s="96"/>
      <c r="I14" s="96"/>
      <c r="J14" s="96"/>
      <c r="K14" s="214"/>
    </row>
    <row r="15" spans="1:11" ht="144" x14ac:dyDescent="0.25">
      <c r="A15" s="15"/>
      <c r="B15" s="101" t="s">
        <v>783</v>
      </c>
      <c r="C15" s="97"/>
      <c r="D15" s="101" t="s">
        <v>784</v>
      </c>
      <c r="E15" s="97"/>
      <c r="F15" s="78" t="s">
        <v>785</v>
      </c>
      <c r="G15" s="213" t="s">
        <v>786</v>
      </c>
      <c r="H15" s="96"/>
      <c r="I15" s="96"/>
      <c r="J15" s="96"/>
      <c r="K15" s="214"/>
    </row>
    <row r="16" spans="1:11" ht="198.75" customHeight="1" x14ac:dyDescent="0.25">
      <c r="A16" s="15"/>
      <c r="B16" s="101" t="s">
        <v>787</v>
      </c>
      <c r="C16" s="97"/>
      <c r="D16" s="101" t="s">
        <v>788</v>
      </c>
      <c r="E16" s="97"/>
      <c r="F16" s="78" t="s">
        <v>789</v>
      </c>
      <c r="G16" s="213" t="s">
        <v>790</v>
      </c>
      <c r="H16" s="96"/>
      <c r="I16" s="96"/>
      <c r="J16" s="96"/>
      <c r="K16" s="214"/>
    </row>
    <row r="17" spans="1:11" ht="96" customHeight="1" x14ac:dyDescent="0.25">
      <c r="A17" s="15"/>
      <c r="B17" s="101" t="s">
        <v>787</v>
      </c>
      <c r="C17" s="97"/>
      <c r="D17" s="101" t="s">
        <v>791</v>
      </c>
      <c r="E17" s="97"/>
      <c r="F17" s="78" t="s">
        <v>792</v>
      </c>
      <c r="G17" s="213" t="s">
        <v>793</v>
      </c>
      <c r="H17" s="96"/>
      <c r="I17" s="96"/>
      <c r="J17" s="96"/>
      <c r="K17" s="214"/>
    </row>
    <row r="18" spans="1:11" ht="174.75" customHeight="1" x14ac:dyDescent="0.25">
      <c r="A18" s="15"/>
      <c r="B18" s="101" t="s">
        <v>787</v>
      </c>
      <c r="C18" s="97"/>
      <c r="D18" s="101" t="s">
        <v>794</v>
      </c>
      <c r="E18" s="97"/>
      <c r="F18" s="78" t="s">
        <v>795</v>
      </c>
      <c r="G18" s="213" t="s">
        <v>796</v>
      </c>
      <c r="H18" s="96"/>
      <c r="I18" s="96"/>
      <c r="J18" s="96"/>
      <c r="K18" s="214"/>
    </row>
    <row r="19" spans="1:11" ht="165.75" customHeight="1" x14ac:dyDescent="0.25">
      <c r="A19" s="15"/>
      <c r="B19" s="101" t="s">
        <v>787</v>
      </c>
      <c r="C19" s="97"/>
      <c r="D19" s="101" t="s">
        <v>797</v>
      </c>
      <c r="E19" s="97"/>
      <c r="F19" s="78" t="s">
        <v>798</v>
      </c>
      <c r="G19" s="213" t="s">
        <v>799</v>
      </c>
      <c r="H19" s="96"/>
      <c r="I19" s="96"/>
      <c r="J19" s="96"/>
      <c r="K19" s="214"/>
    </row>
    <row r="20" spans="1:11" ht="95.25" customHeight="1" x14ac:dyDescent="0.25">
      <c r="A20" s="15"/>
      <c r="B20" s="101" t="s">
        <v>787</v>
      </c>
      <c r="C20" s="97"/>
      <c r="D20" s="101" t="s">
        <v>800</v>
      </c>
      <c r="E20" s="97"/>
      <c r="F20" s="78" t="s">
        <v>801</v>
      </c>
      <c r="G20" s="213" t="s">
        <v>802</v>
      </c>
      <c r="H20" s="96"/>
      <c r="I20" s="96"/>
      <c r="J20" s="96"/>
      <c r="K20" s="214"/>
    </row>
    <row r="21" spans="1:11" ht="17.100000000000001" customHeight="1" x14ac:dyDescent="0.25">
      <c r="A21" s="15"/>
      <c r="B21" s="15"/>
      <c r="C21" s="15"/>
      <c r="D21" s="15"/>
      <c r="E21" s="15"/>
      <c r="F21" s="15"/>
      <c r="G21" s="15"/>
      <c r="H21" s="15"/>
      <c r="I21" s="15"/>
      <c r="J21" s="15"/>
      <c r="K21" s="15"/>
    </row>
    <row r="22" spans="1:11" ht="17.100000000000001" customHeight="1" x14ac:dyDescent="0.25">
      <c r="A22" s="15"/>
      <c r="B22" s="15"/>
      <c r="C22" s="15"/>
      <c r="D22" s="15"/>
      <c r="E22" s="15"/>
      <c r="F22" s="15"/>
      <c r="G22" s="15"/>
      <c r="H22" s="15"/>
      <c r="I22" s="15"/>
      <c r="J22" s="15"/>
      <c r="K22" s="15"/>
    </row>
    <row r="23" spans="1:11" ht="17.100000000000001" customHeight="1" x14ac:dyDescent="0.25">
      <c r="A23" s="15"/>
      <c r="B23" s="15"/>
      <c r="C23" s="15"/>
      <c r="D23" s="15"/>
      <c r="E23" s="15"/>
      <c r="F23" s="15"/>
      <c r="G23" s="15"/>
      <c r="H23" s="15"/>
      <c r="I23" s="15"/>
      <c r="J23" s="15"/>
      <c r="K23" s="15"/>
    </row>
    <row r="24" spans="1:11" ht="17.100000000000001" customHeight="1" x14ac:dyDescent="0.25">
      <c r="A24" s="15"/>
      <c r="B24" s="15"/>
      <c r="C24" s="15"/>
      <c r="D24" s="15"/>
      <c r="E24" s="15"/>
      <c r="F24" s="15"/>
      <c r="G24" s="15"/>
      <c r="H24" s="15"/>
      <c r="I24" s="15"/>
      <c r="J24" s="15"/>
      <c r="K24" s="15"/>
    </row>
    <row r="25" spans="1:11" ht="17.100000000000001" customHeight="1" x14ac:dyDescent="0.25">
      <c r="A25" s="15"/>
      <c r="B25" s="15"/>
      <c r="C25" s="15"/>
      <c r="D25" s="15"/>
      <c r="E25" s="15"/>
      <c r="F25" s="15"/>
      <c r="G25" s="15"/>
      <c r="H25" s="15"/>
      <c r="I25" s="15"/>
      <c r="J25" s="15"/>
      <c r="K25" s="15"/>
    </row>
    <row r="26" spans="1:11" ht="17.100000000000001" customHeight="1" x14ac:dyDescent="0.25">
      <c r="A26" s="15"/>
      <c r="B26" s="164"/>
      <c r="C26" s="84"/>
      <c r="D26" s="84"/>
      <c r="E26" s="84"/>
      <c r="F26" s="84"/>
      <c r="G26" s="84"/>
      <c r="H26" s="84"/>
      <c r="I26" s="84"/>
      <c r="J26" s="84"/>
      <c r="K26" s="84"/>
    </row>
    <row r="27" spans="1:11" ht="17.100000000000001" customHeight="1" x14ac:dyDescent="0.25">
      <c r="A27" s="15"/>
      <c r="B27" s="84"/>
      <c r="C27" s="84"/>
      <c r="D27" s="84"/>
      <c r="E27" s="84"/>
      <c r="F27" s="84"/>
      <c r="G27" s="84"/>
      <c r="H27" s="84"/>
      <c r="I27" s="84"/>
      <c r="J27" s="84"/>
      <c r="K27" s="84"/>
    </row>
    <row r="28" spans="1:11" ht="17.100000000000001" customHeight="1" x14ac:dyDescent="0.25">
      <c r="A28" s="15"/>
      <c r="B28" s="84"/>
      <c r="C28" s="84"/>
      <c r="D28" s="84"/>
      <c r="E28" s="84"/>
      <c r="F28" s="84"/>
      <c r="G28" s="84"/>
      <c r="H28" s="84"/>
      <c r="I28" s="84"/>
      <c r="J28" s="84"/>
      <c r="K28" s="84"/>
    </row>
    <row r="29" spans="1:11" ht="17.100000000000001" customHeight="1" x14ac:dyDescent="0.25">
      <c r="A29" s="15"/>
      <c r="B29" s="84"/>
      <c r="C29" s="84"/>
      <c r="D29" s="84"/>
      <c r="E29" s="84"/>
      <c r="F29" s="84"/>
      <c r="G29" s="84"/>
      <c r="H29" s="84"/>
      <c r="I29" s="84"/>
      <c r="J29" s="84"/>
      <c r="K29" s="84"/>
    </row>
    <row r="30" spans="1:11" ht="17.100000000000001" customHeight="1" x14ac:dyDescent="0.25">
      <c r="A30" s="15"/>
      <c r="B30" s="84"/>
      <c r="C30" s="84"/>
      <c r="D30" s="84"/>
      <c r="E30" s="84"/>
      <c r="F30" s="84"/>
      <c r="G30" s="84"/>
      <c r="H30" s="84"/>
      <c r="I30" s="84"/>
      <c r="J30" s="84"/>
      <c r="K30" s="84"/>
    </row>
    <row r="31" spans="1:11" ht="17.100000000000001" customHeight="1" x14ac:dyDescent="0.25">
      <c r="A31" s="15"/>
      <c r="B31" s="84"/>
      <c r="C31" s="84"/>
      <c r="D31" s="84"/>
      <c r="E31" s="84"/>
      <c r="F31" s="84"/>
      <c r="G31" s="84"/>
      <c r="H31" s="84"/>
      <c r="I31" s="84"/>
      <c r="J31" s="84"/>
      <c r="K31" s="84"/>
    </row>
    <row r="32" spans="1:11" ht="17.100000000000001" customHeight="1" x14ac:dyDescent="0.25">
      <c r="A32" s="15"/>
      <c r="B32" s="84"/>
      <c r="C32" s="84"/>
      <c r="D32" s="84"/>
      <c r="E32" s="84"/>
      <c r="F32" s="84"/>
      <c r="G32" s="84"/>
      <c r="H32" s="84"/>
      <c r="I32" s="84"/>
      <c r="J32" s="84"/>
      <c r="K32" s="84"/>
    </row>
    <row r="33" spans="1:11" ht="17.100000000000001" customHeight="1" x14ac:dyDescent="0.25">
      <c r="A33" s="15"/>
      <c r="B33" s="84"/>
      <c r="C33" s="84"/>
      <c r="D33" s="84"/>
      <c r="E33" s="84"/>
      <c r="F33" s="84"/>
      <c r="G33" s="84"/>
      <c r="H33" s="84"/>
      <c r="I33" s="84"/>
      <c r="J33" s="84"/>
      <c r="K33" s="84"/>
    </row>
    <row r="34" spans="1:11" ht="17.100000000000001" customHeight="1" x14ac:dyDescent="0.25">
      <c r="A34" s="15"/>
      <c r="B34" s="84"/>
      <c r="C34" s="84"/>
      <c r="D34" s="84"/>
      <c r="E34" s="84"/>
      <c r="F34" s="84"/>
      <c r="G34" s="84"/>
      <c r="H34" s="84"/>
      <c r="I34" s="84"/>
      <c r="J34" s="84"/>
      <c r="K34" s="84"/>
    </row>
  </sheetData>
  <sheetProtection sheet="1" objects="1" scenarios="1" formatColumns="0" formatRows="0"/>
  <mergeCells count="43">
    <mergeCell ref="B4:K6"/>
    <mergeCell ref="G14:K14"/>
    <mergeCell ref="B13:C13"/>
    <mergeCell ref="D16:E16"/>
    <mergeCell ref="G12:K12"/>
    <mergeCell ref="B7:K7"/>
    <mergeCell ref="D8:E8"/>
    <mergeCell ref="G11:K11"/>
    <mergeCell ref="B8:C8"/>
    <mergeCell ref="B9:C9"/>
    <mergeCell ref="D9:E9"/>
    <mergeCell ref="B11:C11"/>
    <mergeCell ref="D11:E11"/>
    <mergeCell ref="G9:K9"/>
    <mergeCell ref="B10:C10"/>
    <mergeCell ref="B16:C16"/>
    <mergeCell ref="D10:E10"/>
    <mergeCell ref="D19:E19"/>
    <mergeCell ref="B15:C15"/>
    <mergeCell ref="B17:C17"/>
    <mergeCell ref="B19:C19"/>
    <mergeCell ref="G17:K17"/>
    <mergeCell ref="G10:K10"/>
    <mergeCell ref="D17:E17"/>
    <mergeCell ref="G16:K16"/>
    <mergeCell ref="D12:E12"/>
    <mergeCell ref="D14:E14"/>
    <mergeCell ref="B18:C18"/>
    <mergeCell ref="B26:K34"/>
    <mergeCell ref="B20:C20"/>
    <mergeCell ref="D20:E20"/>
    <mergeCell ref="B2:K2"/>
    <mergeCell ref="D18:E18"/>
    <mergeCell ref="G20:K20"/>
    <mergeCell ref="D13:E13"/>
    <mergeCell ref="B12:C12"/>
    <mergeCell ref="D15:E15"/>
    <mergeCell ref="G13:K13"/>
    <mergeCell ref="G15:K15"/>
    <mergeCell ref="G18:K18"/>
    <mergeCell ref="G8:K8"/>
    <mergeCell ref="B14:C14"/>
    <mergeCell ref="G19:K19"/>
  </mergeCells>
  <dataValidations count="1">
    <dataValidation type="list" allowBlank="1" showInputMessage="1" showErrorMessage="1" prompt="Select Profile" sqref="B9:C20" xr:uid="{00000000-0002-0000-0D00-000000000000}">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L36"/>
  <sheetViews>
    <sheetView showGridLines="0" view="pageBreakPreview" zoomScaleNormal="100" zoomScaleSheetLayoutView="100" workbookViewId="0">
      <selection activeCell="Q14" sqref="Q14"/>
    </sheetView>
  </sheetViews>
  <sheetFormatPr defaultColWidth="8.85546875" defaultRowHeight="15" x14ac:dyDescent="0.25"/>
  <cols>
    <col min="1" max="1" width="1.42578125" customWidth="1"/>
    <col min="4" max="4" width="0.7109375" customWidth="1"/>
    <col min="11" max="11" width="25" customWidth="1"/>
  </cols>
  <sheetData>
    <row r="1" spans="1:12" x14ac:dyDescent="0.25">
      <c r="A1" s="15"/>
      <c r="B1" s="15"/>
      <c r="C1" s="15"/>
      <c r="D1" s="15"/>
      <c r="E1" s="15"/>
      <c r="F1" s="15"/>
      <c r="G1" s="15"/>
      <c r="H1" s="15"/>
      <c r="I1" s="15"/>
      <c r="J1" s="15"/>
      <c r="K1" s="15"/>
    </row>
    <row r="2" spans="1:12" ht="19.5" customHeight="1" x14ac:dyDescent="0.25">
      <c r="A2" s="15"/>
      <c r="B2" s="181" t="s">
        <v>803</v>
      </c>
      <c r="C2" s="104"/>
      <c r="D2" s="104"/>
      <c r="E2" s="104"/>
      <c r="F2" s="104"/>
      <c r="G2" s="104"/>
      <c r="H2" s="104"/>
      <c r="I2" s="104"/>
      <c r="J2" s="104"/>
      <c r="K2" s="104"/>
    </row>
    <row r="3" spans="1:12" x14ac:dyDescent="0.25">
      <c r="A3" s="15"/>
      <c r="B3" s="18"/>
      <c r="C3" s="18"/>
      <c r="D3" s="18"/>
      <c r="E3" s="18"/>
      <c r="F3" s="18"/>
      <c r="G3" s="18"/>
      <c r="H3" s="18"/>
      <c r="I3" s="18"/>
      <c r="J3" s="18"/>
      <c r="K3" s="18"/>
    </row>
    <row r="4" spans="1:12" ht="14.45" customHeight="1" x14ac:dyDescent="0.25">
      <c r="A4" s="15"/>
      <c r="B4" s="225" t="s">
        <v>804</v>
      </c>
      <c r="C4" s="88"/>
      <c r="D4" s="88"/>
      <c r="E4" s="88"/>
      <c r="F4" s="88"/>
      <c r="G4" s="88"/>
      <c r="H4" s="88"/>
      <c r="I4" s="88"/>
      <c r="J4" s="88"/>
      <c r="K4" s="89"/>
    </row>
    <row r="5" spans="1:12" ht="25.5" customHeight="1" x14ac:dyDescent="0.25">
      <c r="A5" s="15"/>
      <c r="B5" s="90"/>
      <c r="C5" s="91"/>
      <c r="D5" s="91"/>
      <c r="E5" s="91"/>
      <c r="F5" s="91"/>
      <c r="G5" s="91"/>
      <c r="H5" s="91"/>
      <c r="I5" s="91"/>
      <c r="J5" s="91"/>
      <c r="K5" s="92"/>
    </row>
    <row r="6" spans="1:12" ht="17.100000000000001" customHeight="1" x14ac:dyDescent="0.25">
      <c r="A6" s="15"/>
      <c r="B6" s="224" t="s">
        <v>805</v>
      </c>
      <c r="C6" s="88"/>
      <c r="D6" s="89"/>
      <c r="E6" s="224" t="s">
        <v>806</v>
      </c>
      <c r="F6" s="224" t="s">
        <v>807</v>
      </c>
      <c r="G6" s="88"/>
      <c r="H6" s="88"/>
      <c r="I6" s="88"/>
      <c r="J6" s="88"/>
      <c r="K6" s="89"/>
    </row>
    <row r="7" spans="1:12" ht="17.100000000000001" customHeight="1" x14ac:dyDescent="0.25">
      <c r="A7" s="15"/>
      <c r="B7" s="90"/>
      <c r="C7" s="91"/>
      <c r="D7" s="92"/>
      <c r="E7" s="100"/>
      <c r="F7" s="90"/>
      <c r="G7" s="91"/>
      <c r="H7" s="91"/>
      <c r="I7" s="91"/>
      <c r="J7" s="91"/>
      <c r="K7" s="92"/>
    </row>
    <row r="8" spans="1:12" ht="21.75" customHeight="1" x14ac:dyDescent="0.25">
      <c r="A8" s="15"/>
      <c r="B8" s="223" t="s">
        <v>808</v>
      </c>
      <c r="C8" s="88"/>
      <c r="D8" s="89"/>
      <c r="E8" s="87" t="s">
        <v>86</v>
      </c>
      <c r="F8" s="87" t="s">
        <v>809</v>
      </c>
      <c r="G8" s="88"/>
      <c r="H8" s="88"/>
      <c r="I8" s="88"/>
      <c r="J8" s="88"/>
      <c r="K8" s="89"/>
    </row>
    <row r="9" spans="1:12" ht="21.75" customHeight="1" x14ac:dyDescent="0.25">
      <c r="A9" s="15"/>
      <c r="B9" s="109"/>
      <c r="C9" s="99"/>
      <c r="D9" s="110"/>
      <c r="E9" s="182"/>
      <c r="F9" s="109"/>
      <c r="G9" s="99"/>
      <c r="H9" s="99"/>
      <c r="I9" s="99"/>
      <c r="J9" s="99"/>
      <c r="K9" s="110"/>
    </row>
    <row r="10" spans="1:12" ht="21.75" customHeight="1" x14ac:dyDescent="0.25">
      <c r="A10" s="15"/>
      <c r="B10" s="109"/>
      <c r="C10" s="99"/>
      <c r="D10" s="110"/>
      <c r="E10" s="182"/>
      <c r="F10" s="109"/>
      <c r="G10" s="99"/>
      <c r="H10" s="99"/>
      <c r="I10" s="99"/>
      <c r="J10" s="99"/>
      <c r="K10" s="110"/>
    </row>
    <row r="11" spans="1:12" ht="21.75" customHeight="1" x14ac:dyDescent="0.25">
      <c r="A11" s="15"/>
      <c r="B11" s="90"/>
      <c r="C11" s="91"/>
      <c r="D11" s="92"/>
      <c r="E11" s="100"/>
      <c r="F11" s="90"/>
      <c r="G11" s="91"/>
      <c r="H11" s="91"/>
      <c r="I11" s="91"/>
      <c r="J11" s="91"/>
      <c r="K11" s="92"/>
    </row>
    <row r="12" spans="1:12" ht="42" customHeight="1" x14ac:dyDescent="0.25">
      <c r="A12" s="15"/>
      <c r="B12" s="223" t="s">
        <v>810</v>
      </c>
      <c r="C12" s="88"/>
      <c r="D12" s="89"/>
      <c r="E12" s="87" t="s">
        <v>86</v>
      </c>
      <c r="F12" s="87" t="s">
        <v>811</v>
      </c>
      <c r="G12" s="88"/>
      <c r="H12" s="88"/>
      <c r="I12" s="88"/>
      <c r="J12" s="88"/>
      <c r="K12" s="89"/>
    </row>
    <row r="13" spans="1:12" ht="42" customHeight="1" x14ac:dyDescent="0.25">
      <c r="A13" s="15"/>
      <c r="B13" s="109"/>
      <c r="C13" s="99"/>
      <c r="D13" s="110"/>
      <c r="E13" s="182"/>
      <c r="F13" s="109"/>
      <c r="G13" s="99"/>
      <c r="H13" s="99"/>
      <c r="I13" s="99"/>
      <c r="J13" s="99"/>
      <c r="K13" s="110"/>
    </row>
    <row r="14" spans="1:12" ht="42" customHeight="1" x14ac:dyDescent="0.25">
      <c r="A14" s="15"/>
      <c r="B14" s="109"/>
      <c r="C14" s="99"/>
      <c r="D14" s="110"/>
      <c r="E14" s="182"/>
      <c r="F14" s="109"/>
      <c r="G14" s="99"/>
      <c r="H14" s="99"/>
      <c r="I14" s="99"/>
      <c r="J14" s="99"/>
      <c r="K14" s="110"/>
    </row>
    <row r="15" spans="1:12" ht="42" customHeight="1" x14ac:dyDescent="0.25">
      <c r="A15" s="15"/>
      <c r="B15" s="90"/>
      <c r="C15" s="91"/>
      <c r="D15" s="92"/>
      <c r="E15" s="100"/>
      <c r="F15" s="109"/>
      <c r="G15" s="117"/>
      <c r="H15" s="117"/>
      <c r="I15" s="117"/>
      <c r="J15" s="117"/>
      <c r="K15" s="110"/>
    </row>
    <row r="16" spans="1:12" ht="45.75" customHeight="1" x14ac:dyDescent="0.25">
      <c r="A16" s="15"/>
      <c r="B16" s="223" t="s">
        <v>812</v>
      </c>
      <c r="C16" s="88"/>
      <c r="D16" s="89"/>
      <c r="E16" s="98" t="s">
        <v>86</v>
      </c>
      <c r="F16" s="134" t="s">
        <v>813</v>
      </c>
      <c r="G16" s="132"/>
      <c r="H16" s="132"/>
      <c r="I16" s="132"/>
      <c r="J16" s="132"/>
      <c r="K16" s="132"/>
      <c r="L16" s="73"/>
    </row>
    <row r="17" spans="1:12" ht="45.75" customHeight="1" x14ac:dyDescent="0.25">
      <c r="A17" s="15"/>
      <c r="B17" s="109"/>
      <c r="C17" s="99"/>
      <c r="D17" s="110"/>
      <c r="E17" s="109"/>
      <c r="F17" s="132"/>
      <c r="G17" s="132"/>
      <c r="H17" s="132"/>
      <c r="I17" s="132"/>
      <c r="J17" s="132"/>
      <c r="K17" s="132"/>
      <c r="L17" s="73"/>
    </row>
    <row r="18" spans="1:12" ht="45.75" customHeight="1" x14ac:dyDescent="0.25">
      <c r="A18" s="15"/>
      <c r="B18" s="109"/>
      <c r="C18" s="99"/>
      <c r="D18" s="110"/>
      <c r="E18" s="109"/>
      <c r="F18" s="132"/>
      <c r="G18" s="132"/>
      <c r="H18" s="132"/>
      <c r="I18" s="132"/>
      <c r="J18" s="132"/>
      <c r="K18" s="132"/>
      <c r="L18" s="73"/>
    </row>
    <row r="19" spans="1:12" ht="45.75" customHeight="1" x14ac:dyDescent="0.25">
      <c r="A19" s="15"/>
      <c r="B19" s="109"/>
      <c r="C19" s="99"/>
      <c r="D19" s="110"/>
      <c r="E19" s="109"/>
      <c r="F19" s="132"/>
      <c r="G19" s="132"/>
      <c r="H19" s="132"/>
      <c r="I19" s="132"/>
      <c r="J19" s="132"/>
      <c r="K19" s="132"/>
      <c r="L19" s="73"/>
    </row>
    <row r="20" spans="1:12" ht="45.75" customHeight="1" x14ac:dyDescent="0.25">
      <c r="A20" s="15"/>
      <c r="B20" s="90"/>
      <c r="C20" s="91"/>
      <c r="D20" s="92"/>
      <c r="E20" s="90"/>
      <c r="F20" s="132"/>
      <c r="G20" s="132"/>
      <c r="H20" s="132"/>
      <c r="I20" s="132"/>
      <c r="J20" s="132"/>
      <c r="K20" s="132"/>
      <c r="L20" s="73"/>
    </row>
    <row r="21" spans="1:12" ht="51.75" customHeight="1" x14ac:dyDescent="0.25">
      <c r="A21" s="15"/>
      <c r="B21" s="101" t="s">
        <v>814</v>
      </c>
      <c r="C21" s="88"/>
      <c r="D21" s="89"/>
      <c r="E21" s="98" t="s">
        <v>86</v>
      </c>
      <c r="F21" s="134" t="s">
        <v>815</v>
      </c>
      <c r="G21" s="132"/>
      <c r="H21" s="132"/>
      <c r="I21" s="132"/>
      <c r="J21" s="132"/>
      <c r="K21" s="132"/>
      <c r="L21" s="73"/>
    </row>
    <row r="22" spans="1:12" ht="51.75" customHeight="1" x14ac:dyDescent="0.25">
      <c r="A22" s="15"/>
      <c r="B22" s="109"/>
      <c r="C22" s="99"/>
      <c r="D22" s="110"/>
      <c r="E22" s="109"/>
      <c r="F22" s="132"/>
      <c r="G22" s="132"/>
      <c r="H22" s="132"/>
      <c r="I22" s="132"/>
      <c r="J22" s="132"/>
      <c r="K22" s="132"/>
      <c r="L22" s="73"/>
    </row>
    <row r="23" spans="1:12" ht="51.75" customHeight="1" x14ac:dyDescent="0.25">
      <c r="A23" s="15"/>
      <c r="B23" s="109"/>
      <c r="C23" s="99"/>
      <c r="D23" s="110"/>
      <c r="E23" s="109"/>
      <c r="F23" s="132"/>
      <c r="G23" s="132"/>
      <c r="H23" s="132"/>
      <c r="I23" s="132"/>
      <c r="J23" s="132"/>
      <c r="K23" s="132"/>
      <c r="L23" s="73"/>
    </row>
    <row r="24" spans="1:12" ht="51.75" customHeight="1" x14ac:dyDescent="0.25">
      <c r="A24" s="15"/>
      <c r="B24" s="90"/>
      <c r="C24" s="91"/>
      <c r="D24" s="92"/>
      <c r="E24" s="90"/>
      <c r="F24" s="132"/>
      <c r="G24" s="132"/>
      <c r="H24" s="132"/>
      <c r="I24" s="132"/>
      <c r="J24" s="132"/>
      <c r="K24" s="132"/>
      <c r="L24" s="73"/>
    </row>
    <row r="25" spans="1:12" ht="17.100000000000001" customHeight="1" x14ac:dyDescent="0.25">
      <c r="A25" s="15"/>
      <c r="B25" s="15"/>
      <c r="C25" s="15"/>
      <c r="D25" s="15"/>
      <c r="E25" s="15"/>
      <c r="F25" s="75"/>
      <c r="G25" s="75"/>
      <c r="H25" s="75"/>
      <c r="I25" s="75"/>
      <c r="J25" s="75"/>
      <c r="K25" s="75"/>
    </row>
    <row r="26" spans="1:12" ht="17.100000000000001" customHeight="1" x14ac:dyDescent="0.25">
      <c r="A26" s="15"/>
      <c r="B26" s="15"/>
      <c r="C26" s="15"/>
      <c r="D26" s="15"/>
      <c r="E26" s="15"/>
      <c r="F26" s="15"/>
      <c r="G26" s="15"/>
      <c r="H26" s="15"/>
      <c r="I26" s="15"/>
      <c r="J26" s="15"/>
      <c r="K26" s="15"/>
    </row>
    <row r="27" spans="1:12" ht="17.100000000000001" customHeight="1" x14ac:dyDescent="0.25">
      <c r="A27" s="15"/>
      <c r="B27" s="15"/>
      <c r="C27" s="15"/>
      <c r="D27" s="15"/>
      <c r="E27" s="15"/>
      <c r="F27" s="15"/>
      <c r="G27" s="15"/>
      <c r="H27" s="15"/>
      <c r="I27" s="15"/>
      <c r="J27" s="15"/>
      <c r="K27" s="15"/>
    </row>
    <row r="28" spans="1:12" ht="17.100000000000001" customHeight="1" x14ac:dyDescent="0.25">
      <c r="A28" s="15"/>
      <c r="B28" s="15"/>
      <c r="C28" s="15"/>
      <c r="D28" s="15"/>
      <c r="E28" s="15"/>
      <c r="F28" s="15"/>
      <c r="G28" s="15"/>
      <c r="H28" s="15"/>
      <c r="I28" s="15"/>
      <c r="J28" s="15"/>
      <c r="K28" s="15"/>
    </row>
    <row r="29" spans="1:12" ht="17.100000000000001" customHeight="1" x14ac:dyDescent="0.25">
      <c r="A29" s="15"/>
      <c r="B29" s="15"/>
      <c r="C29" s="15"/>
      <c r="D29" s="15"/>
      <c r="E29" s="15"/>
      <c r="F29" s="15"/>
      <c r="G29" s="15"/>
      <c r="H29" s="15"/>
      <c r="I29" s="15"/>
      <c r="J29" s="15"/>
      <c r="K29" s="15"/>
    </row>
    <row r="30" spans="1:12" ht="17.100000000000001" customHeight="1" x14ac:dyDescent="0.25">
      <c r="A30" s="15"/>
      <c r="B30" s="15"/>
      <c r="C30" s="15"/>
      <c r="D30" s="15"/>
      <c r="E30" s="15"/>
      <c r="F30" s="15"/>
      <c r="G30" s="15"/>
      <c r="H30" s="15"/>
      <c r="I30" s="15"/>
      <c r="J30" s="15"/>
      <c r="K30" s="15"/>
    </row>
    <row r="31" spans="1:12" ht="17.100000000000001" customHeight="1" x14ac:dyDescent="0.25">
      <c r="A31" s="15"/>
      <c r="B31" s="15"/>
      <c r="C31" s="15"/>
      <c r="D31" s="15"/>
      <c r="E31" s="15"/>
      <c r="F31" s="15"/>
      <c r="G31" s="15"/>
      <c r="H31" s="15"/>
      <c r="I31" s="15"/>
      <c r="J31" s="15"/>
      <c r="K31" s="15"/>
    </row>
    <row r="32" spans="1:12" ht="17.100000000000001" customHeight="1" x14ac:dyDescent="0.25">
      <c r="A32" s="15"/>
      <c r="B32" s="15"/>
      <c r="C32" s="15"/>
      <c r="D32" s="15"/>
      <c r="E32" s="15"/>
      <c r="F32" s="15"/>
      <c r="G32" s="15"/>
      <c r="H32" s="15"/>
      <c r="I32" s="15"/>
      <c r="J32" s="15"/>
      <c r="K32" s="15"/>
    </row>
    <row r="33" spans="1:11" ht="17.100000000000001" customHeight="1" x14ac:dyDescent="0.25">
      <c r="A33" s="15"/>
      <c r="B33" s="15"/>
      <c r="C33" s="15"/>
      <c r="D33" s="15"/>
      <c r="E33" s="15"/>
      <c r="F33" s="15"/>
      <c r="G33" s="15"/>
      <c r="H33" s="15"/>
      <c r="I33" s="15"/>
      <c r="J33" s="15"/>
      <c r="K33" s="15"/>
    </row>
    <row r="34" spans="1:11" ht="17.100000000000001" customHeight="1" x14ac:dyDescent="0.25">
      <c r="A34" s="15"/>
      <c r="B34" s="15"/>
      <c r="C34" s="15"/>
      <c r="D34" s="15"/>
      <c r="E34" s="15"/>
      <c r="F34" s="15"/>
      <c r="G34" s="15"/>
      <c r="H34" s="15"/>
      <c r="I34" s="15"/>
      <c r="J34" s="15"/>
      <c r="K34" s="15"/>
    </row>
    <row r="35" spans="1:11" ht="17.100000000000001" customHeight="1" x14ac:dyDescent="0.25">
      <c r="A35" s="15"/>
      <c r="B35" s="15"/>
      <c r="C35" s="15"/>
      <c r="D35" s="15"/>
      <c r="E35" s="15"/>
      <c r="F35" s="15"/>
      <c r="G35" s="15"/>
      <c r="H35" s="15"/>
      <c r="I35" s="15"/>
      <c r="J35" s="15"/>
      <c r="K35" s="15"/>
    </row>
    <row r="36" spans="1:11" ht="17.100000000000001" customHeight="1" x14ac:dyDescent="0.25">
      <c r="A36" s="15"/>
      <c r="B36" s="15"/>
      <c r="C36" s="15"/>
      <c r="D36" s="15"/>
      <c r="E36" s="15"/>
      <c r="F36" s="15"/>
      <c r="G36" s="15"/>
      <c r="H36" s="15"/>
      <c r="I36" s="15"/>
      <c r="J36" s="15"/>
      <c r="K36" s="15"/>
    </row>
  </sheetData>
  <sheetProtection sheet="1" objects="1" scenarios="1" formatColumns="0" formatRows="0"/>
  <mergeCells count="17">
    <mergeCell ref="E6:E7"/>
    <mergeCell ref="E16:E20"/>
    <mergeCell ref="B2:K2"/>
    <mergeCell ref="B21:D24"/>
    <mergeCell ref="B12:D15"/>
    <mergeCell ref="B8:D11"/>
    <mergeCell ref="F8:K11"/>
    <mergeCell ref="F21:K24"/>
    <mergeCell ref="F16:K20"/>
    <mergeCell ref="B6:D7"/>
    <mergeCell ref="B16:D20"/>
    <mergeCell ref="F6:K7"/>
    <mergeCell ref="B4:K5"/>
    <mergeCell ref="E8:E11"/>
    <mergeCell ref="E12:E15"/>
    <mergeCell ref="E21:E24"/>
    <mergeCell ref="F12:K15"/>
  </mergeCells>
  <dataValidations count="1">
    <dataValidation type="list" allowBlank="1" showInputMessage="1" showErrorMessage="1" prompt="Select Yes or No" sqref="E8:E24"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L68"/>
  <sheetViews>
    <sheetView showGridLines="0" view="pageBreakPreview" zoomScaleNormal="100" zoomScaleSheetLayoutView="100" workbookViewId="0">
      <selection activeCell="Q8" sqref="A1:XFD1048576"/>
    </sheetView>
  </sheetViews>
  <sheetFormatPr defaultColWidth="8.85546875" defaultRowHeight="15" x14ac:dyDescent="0.25"/>
  <cols>
    <col min="1" max="1" width="1.85546875" customWidth="1"/>
    <col min="11" max="11" width="18.85546875" customWidth="1"/>
  </cols>
  <sheetData>
    <row r="1" spans="1:12" x14ac:dyDescent="0.25">
      <c r="A1" s="15"/>
      <c r="B1" s="15"/>
      <c r="C1" s="15"/>
      <c r="D1" s="15"/>
      <c r="E1" s="15"/>
      <c r="F1" s="15"/>
      <c r="G1" s="15"/>
      <c r="H1" s="15"/>
      <c r="I1" s="15"/>
      <c r="J1" s="15"/>
      <c r="K1" s="15"/>
    </row>
    <row r="2" spans="1:12" ht="19.5" customHeight="1" x14ac:dyDescent="0.25">
      <c r="A2" s="15"/>
      <c r="B2" s="181" t="s">
        <v>816</v>
      </c>
      <c r="C2" s="104"/>
      <c r="D2" s="104"/>
      <c r="E2" s="104"/>
      <c r="F2" s="104"/>
      <c r="G2" s="104"/>
      <c r="H2" s="104"/>
      <c r="I2" s="104"/>
      <c r="J2" s="104"/>
      <c r="K2" s="104"/>
    </row>
    <row r="3" spans="1:12" ht="17.100000000000001" customHeight="1" x14ac:dyDescent="0.25">
      <c r="A3" s="15"/>
      <c r="B3" s="18"/>
      <c r="C3" s="18"/>
      <c r="D3" s="18"/>
      <c r="E3" s="18"/>
      <c r="F3" s="18"/>
      <c r="G3" s="18"/>
      <c r="H3" s="18"/>
      <c r="I3" s="18"/>
      <c r="J3" s="18"/>
      <c r="K3" s="18"/>
    </row>
    <row r="4" spans="1:12" ht="14.45" customHeight="1" x14ac:dyDescent="0.25">
      <c r="A4" s="15"/>
      <c r="B4" s="236" t="s">
        <v>817</v>
      </c>
      <c r="C4" s="88"/>
      <c r="D4" s="88"/>
      <c r="E4" s="88"/>
      <c r="F4" s="88"/>
      <c r="G4" s="88"/>
      <c r="H4" s="88"/>
      <c r="I4" s="88"/>
      <c r="J4" s="88"/>
      <c r="K4" s="89"/>
    </row>
    <row r="5" spans="1:12" ht="24" customHeight="1" x14ac:dyDescent="0.25">
      <c r="A5" s="15"/>
      <c r="B5" s="90"/>
      <c r="C5" s="91"/>
      <c r="D5" s="91"/>
      <c r="E5" s="117"/>
      <c r="F5" s="117"/>
      <c r="G5" s="117"/>
      <c r="H5" s="117"/>
      <c r="I5" s="117"/>
      <c r="J5" s="117"/>
      <c r="K5" s="110"/>
    </row>
    <row r="6" spans="1:12" ht="17.25" customHeight="1" x14ac:dyDescent="0.25">
      <c r="A6" s="15"/>
      <c r="B6" s="87" t="s">
        <v>818</v>
      </c>
      <c r="C6" s="88"/>
      <c r="D6" s="88"/>
      <c r="E6" s="134" t="s">
        <v>86</v>
      </c>
      <c r="F6" s="132"/>
      <c r="G6" s="132"/>
      <c r="H6" s="132"/>
      <c r="I6" s="132"/>
      <c r="J6" s="132"/>
      <c r="K6" s="132"/>
      <c r="L6" s="73"/>
    </row>
    <row r="7" spans="1:12" ht="35.25" customHeight="1" x14ac:dyDescent="0.25">
      <c r="A7" s="15"/>
      <c r="B7" s="90"/>
      <c r="C7" s="91"/>
      <c r="D7" s="91"/>
      <c r="E7" s="132"/>
      <c r="F7" s="132"/>
      <c r="G7" s="132"/>
      <c r="H7" s="132"/>
      <c r="I7" s="132"/>
      <c r="J7" s="132"/>
      <c r="K7" s="132"/>
      <c r="L7" s="73"/>
    </row>
    <row r="8" spans="1:12" ht="196.5" customHeight="1" x14ac:dyDescent="0.25">
      <c r="A8" s="15"/>
      <c r="B8" s="121" t="s">
        <v>819</v>
      </c>
      <c r="C8" s="88"/>
      <c r="D8" s="88"/>
      <c r="E8" s="134" t="s">
        <v>820</v>
      </c>
      <c r="F8" s="231"/>
      <c r="G8" s="231"/>
      <c r="H8" s="231"/>
      <c r="I8" s="231"/>
      <c r="J8" s="231"/>
      <c r="K8" s="231"/>
      <c r="L8" s="73"/>
    </row>
    <row r="9" spans="1:12" ht="164.25" customHeight="1" x14ac:dyDescent="0.25">
      <c r="A9" s="15"/>
      <c r="B9" s="90"/>
      <c r="C9" s="91"/>
      <c r="D9" s="91"/>
      <c r="E9" s="231"/>
      <c r="F9" s="231"/>
      <c r="G9" s="231"/>
      <c r="H9" s="231"/>
      <c r="I9" s="231"/>
      <c r="J9" s="231"/>
      <c r="K9" s="231"/>
      <c r="L9" s="73"/>
    </row>
    <row r="10" spans="1:12" ht="14.45" customHeight="1" x14ac:dyDescent="0.25">
      <c r="A10" s="15"/>
      <c r="B10" s="180" t="s">
        <v>821</v>
      </c>
      <c r="C10" s="88"/>
      <c r="D10" s="88"/>
      <c r="E10" s="134" t="s">
        <v>822</v>
      </c>
      <c r="F10" s="132"/>
      <c r="G10" s="132"/>
      <c r="H10" s="132"/>
      <c r="I10" s="132"/>
      <c r="J10" s="132"/>
      <c r="K10" s="132"/>
      <c r="L10" s="73"/>
    </row>
    <row r="11" spans="1:12" ht="14.45" customHeight="1" x14ac:dyDescent="0.25">
      <c r="A11" s="15"/>
      <c r="B11" s="109"/>
      <c r="C11" s="99"/>
      <c r="D11" s="117"/>
      <c r="E11" s="132"/>
      <c r="F11" s="132"/>
      <c r="G11" s="132"/>
      <c r="H11" s="132"/>
      <c r="I11" s="132"/>
      <c r="J11" s="132"/>
      <c r="K11" s="132"/>
      <c r="L11" s="73"/>
    </row>
    <row r="12" spans="1:12" ht="17.100000000000001" customHeight="1" x14ac:dyDescent="0.25">
      <c r="A12" s="15"/>
      <c r="B12" s="109"/>
      <c r="C12" s="99"/>
      <c r="D12" s="117"/>
      <c r="E12" s="132"/>
      <c r="F12" s="132"/>
      <c r="G12" s="132"/>
      <c r="H12" s="132"/>
      <c r="I12" s="132"/>
      <c r="J12" s="132"/>
      <c r="K12" s="132"/>
      <c r="L12" s="73"/>
    </row>
    <row r="13" spans="1:12" ht="17.100000000000001" customHeight="1" x14ac:dyDescent="0.25">
      <c r="A13" s="15"/>
      <c r="B13" s="90"/>
      <c r="C13" s="91"/>
      <c r="D13" s="91"/>
      <c r="E13" s="132"/>
      <c r="F13" s="132"/>
      <c r="G13" s="132"/>
      <c r="H13" s="132"/>
      <c r="I13" s="132"/>
      <c r="J13" s="132"/>
      <c r="K13" s="132"/>
      <c r="L13" s="73"/>
    </row>
    <row r="14" spans="1:12" ht="42.75" customHeight="1" x14ac:dyDescent="0.25">
      <c r="A14" s="15"/>
      <c r="B14" s="235" t="s">
        <v>823</v>
      </c>
      <c r="C14" s="88"/>
      <c r="D14" s="88"/>
      <c r="E14" s="232" t="s">
        <v>824</v>
      </c>
      <c r="F14" s="132"/>
      <c r="G14" s="132"/>
      <c r="H14" s="132"/>
      <c r="I14" s="132"/>
      <c r="J14" s="132"/>
      <c r="K14" s="132"/>
      <c r="L14" s="73"/>
    </row>
    <row r="15" spans="1:12" ht="42.75" customHeight="1" x14ac:dyDescent="0.25">
      <c r="A15" s="15"/>
      <c r="B15" s="109"/>
      <c r="C15" s="99"/>
      <c r="D15" s="117"/>
      <c r="E15" s="132"/>
      <c r="F15" s="132"/>
      <c r="G15" s="132"/>
      <c r="H15" s="132"/>
      <c r="I15" s="132"/>
      <c r="J15" s="132"/>
      <c r="K15" s="132"/>
      <c r="L15" s="73"/>
    </row>
    <row r="16" spans="1:12" ht="42.75" customHeight="1" x14ac:dyDescent="0.25">
      <c r="A16" s="15"/>
      <c r="B16" s="109"/>
      <c r="C16" s="99"/>
      <c r="D16" s="117"/>
      <c r="E16" s="132"/>
      <c r="F16" s="132"/>
      <c r="G16" s="132"/>
      <c r="H16" s="132"/>
      <c r="I16" s="132"/>
      <c r="J16" s="132"/>
      <c r="K16" s="132"/>
      <c r="L16" s="73"/>
    </row>
    <row r="17" spans="1:12" ht="42.75" customHeight="1" x14ac:dyDescent="0.25">
      <c r="A17" s="15"/>
      <c r="B17" s="109"/>
      <c r="C17" s="99"/>
      <c r="D17" s="117"/>
      <c r="E17" s="132"/>
      <c r="F17" s="132"/>
      <c r="G17" s="132"/>
      <c r="H17" s="132"/>
      <c r="I17" s="132"/>
      <c r="J17" s="132"/>
      <c r="K17" s="132"/>
      <c r="L17" s="73"/>
    </row>
    <row r="18" spans="1:12" ht="42.75" customHeight="1" x14ac:dyDescent="0.25">
      <c r="A18" s="15"/>
      <c r="B18" s="109"/>
      <c r="C18" s="99"/>
      <c r="D18" s="117"/>
      <c r="E18" s="132"/>
      <c r="F18" s="132"/>
      <c r="G18" s="132"/>
      <c r="H18" s="132"/>
      <c r="I18" s="132"/>
      <c r="J18" s="132"/>
      <c r="K18" s="132"/>
      <c r="L18" s="73"/>
    </row>
    <row r="19" spans="1:12" ht="11.25" customHeight="1" x14ac:dyDescent="0.25">
      <c r="A19" s="15"/>
      <c r="B19" s="90"/>
      <c r="C19" s="91"/>
      <c r="D19" s="91"/>
      <c r="E19" s="132"/>
      <c r="F19" s="132"/>
      <c r="G19" s="132"/>
      <c r="H19" s="132"/>
      <c r="I19" s="132"/>
      <c r="J19" s="132"/>
      <c r="K19" s="132"/>
      <c r="L19" s="73"/>
    </row>
    <row r="20" spans="1:12" ht="14.45" customHeight="1" x14ac:dyDescent="0.25">
      <c r="A20" s="15"/>
      <c r="B20" s="230" t="s">
        <v>825</v>
      </c>
      <c r="C20" s="88"/>
      <c r="D20" s="88"/>
      <c r="E20" s="134" t="s">
        <v>86</v>
      </c>
      <c r="F20" s="132"/>
      <c r="G20" s="132"/>
      <c r="H20" s="132"/>
      <c r="I20" s="132"/>
      <c r="J20" s="132"/>
      <c r="K20" s="132"/>
      <c r="L20" s="73"/>
    </row>
    <row r="21" spans="1:12" ht="17.100000000000001" customHeight="1" x14ac:dyDescent="0.25">
      <c r="A21" s="15"/>
      <c r="B21" s="109"/>
      <c r="C21" s="99"/>
      <c r="D21" s="117"/>
      <c r="E21" s="132"/>
      <c r="F21" s="132"/>
      <c r="G21" s="132"/>
      <c r="H21" s="132"/>
      <c r="I21" s="132"/>
      <c r="J21" s="132"/>
      <c r="K21" s="132"/>
      <c r="L21" s="73"/>
    </row>
    <row r="22" spans="1:12" ht="17.100000000000001" customHeight="1" x14ac:dyDescent="0.25">
      <c r="A22" s="15"/>
      <c r="B22" s="109"/>
      <c r="C22" s="117"/>
      <c r="D22" s="117"/>
      <c r="E22" s="234"/>
      <c r="F22" s="234"/>
      <c r="G22" s="234"/>
      <c r="H22" s="234"/>
      <c r="I22" s="234"/>
      <c r="J22" s="234"/>
      <c r="K22" s="234"/>
      <c r="L22" s="73"/>
    </row>
    <row r="23" spans="1:12" ht="94.5" customHeight="1" x14ac:dyDescent="0.25">
      <c r="A23" s="75"/>
      <c r="B23" s="134" t="s">
        <v>826</v>
      </c>
      <c r="C23" s="132"/>
      <c r="D23" s="132"/>
      <c r="E23" s="134" t="s">
        <v>827</v>
      </c>
      <c r="F23" s="132"/>
      <c r="G23" s="132"/>
      <c r="H23" s="132"/>
      <c r="I23" s="132"/>
      <c r="J23" s="132"/>
      <c r="K23" s="132"/>
      <c r="L23" s="73"/>
    </row>
    <row r="24" spans="1:12" ht="94.5" customHeight="1" x14ac:dyDescent="0.25">
      <c r="A24" s="75"/>
      <c r="B24" s="132"/>
      <c r="C24" s="132"/>
      <c r="D24" s="132"/>
      <c r="E24" s="132"/>
      <c r="F24" s="132"/>
      <c r="G24" s="132"/>
      <c r="H24" s="132"/>
      <c r="I24" s="132"/>
      <c r="J24" s="132"/>
      <c r="K24" s="132"/>
      <c r="L24" s="73"/>
    </row>
    <row r="25" spans="1:12" ht="94.5" customHeight="1" x14ac:dyDescent="0.25">
      <c r="A25" s="75"/>
      <c r="B25" s="132"/>
      <c r="C25" s="132"/>
      <c r="D25" s="132"/>
      <c r="E25" s="132"/>
      <c r="F25" s="132"/>
      <c r="G25" s="132"/>
      <c r="H25" s="132"/>
      <c r="I25" s="132"/>
      <c r="J25" s="132"/>
      <c r="K25" s="132"/>
      <c r="L25" s="73"/>
    </row>
    <row r="26" spans="1:12" ht="94.5" customHeight="1" x14ac:dyDescent="0.25">
      <c r="A26" s="75"/>
      <c r="B26" s="132"/>
      <c r="C26" s="132"/>
      <c r="D26" s="132"/>
      <c r="E26" s="132"/>
      <c r="F26" s="132"/>
      <c r="G26" s="132"/>
      <c r="H26" s="132"/>
      <c r="I26" s="132"/>
      <c r="J26" s="132"/>
      <c r="K26" s="132"/>
      <c r="L26" s="73"/>
    </row>
    <row r="27" spans="1:12" ht="94.5" customHeight="1" x14ac:dyDescent="0.25">
      <c r="A27" s="75"/>
      <c r="B27" s="132"/>
      <c r="C27" s="132"/>
      <c r="D27" s="132"/>
      <c r="E27" s="132"/>
      <c r="F27" s="132"/>
      <c r="G27" s="132"/>
      <c r="H27" s="132"/>
      <c r="I27" s="132"/>
      <c r="J27" s="132"/>
      <c r="K27" s="132"/>
      <c r="L27" s="73"/>
    </row>
    <row r="28" spans="1:12" ht="60" customHeight="1" x14ac:dyDescent="0.25">
      <c r="A28" s="75"/>
      <c r="B28" s="132"/>
      <c r="C28" s="132"/>
      <c r="D28" s="132"/>
      <c r="E28" s="132"/>
      <c r="F28" s="132"/>
      <c r="G28" s="132"/>
      <c r="H28" s="132"/>
      <c r="I28" s="132"/>
      <c r="J28" s="132"/>
      <c r="K28" s="132"/>
      <c r="L28" s="73"/>
    </row>
    <row r="29" spans="1:12" ht="14.45" customHeight="1" x14ac:dyDescent="0.25">
      <c r="A29" s="75"/>
      <c r="B29" s="134" t="s">
        <v>828</v>
      </c>
      <c r="C29" s="132"/>
      <c r="D29" s="132"/>
      <c r="E29" s="134" t="s">
        <v>829</v>
      </c>
      <c r="F29" s="132"/>
      <c r="G29" s="132"/>
      <c r="H29" s="132"/>
      <c r="I29" s="132"/>
      <c r="J29" s="132"/>
      <c r="K29" s="132"/>
      <c r="L29" s="73"/>
    </row>
    <row r="30" spans="1:12" ht="14.45" customHeight="1" x14ac:dyDescent="0.25">
      <c r="A30" s="75"/>
      <c r="B30" s="132"/>
      <c r="C30" s="132"/>
      <c r="D30" s="132"/>
      <c r="E30" s="132"/>
      <c r="F30" s="132"/>
      <c r="G30" s="132"/>
      <c r="H30" s="132"/>
      <c r="I30" s="132"/>
      <c r="J30" s="132"/>
      <c r="K30" s="132"/>
      <c r="L30" s="73"/>
    </row>
    <row r="31" spans="1:12" ht="14.45" customHeight="1" x14ac:dyDescent="0.25">
      <c r="A31" s="75"/>
      <c r="B31" s="132"/>
      <c r="C31" s="132"/>
      <c r="D31" s="132"/>
      <c r="E31" s="132"/>
      <c r="F31" s="132"/>
      <c r="G31" s="132"/>
      <c r="H31" s="132"/>
      <c r="I31" s="132"/>
      <c r="J31" s="132"/>
      <c r="K31" s="132"/>
      <c r="L31" s="73"/>
    </row>
    <row r="32" spans="1:12" ht="14.45" customHeight="1" x14ac:dyDescent="0.25">
      <c r="A32" s="75"/>
      <c r="B32" s="132"/>
      <c r="C32" s="132"/>
      <c r="D32" s="132"/>
      <c r="E32" s="132"/>
      <c r="F32" s="132"/>
      <c r="G32" s="132"/>
      <c r="H32" s="132"/>
      <c r="I32" s="132"/>
      <c r="J32" s="132"/>
      <c r="K32" s="132"/>
      <c r="L32" s="73"/>
    </row>
    <row r="33" spans="1:12" ht="14.45" customHeight="1" x14ac:dyDescent="0.25">
      <c r="A33" s="75"/>
      <c r="B33" s="132"/>
      <c r="C33" s="132"/>
      <c r="D33" s="132"/>
      <c r="E33" s="132"/>
      <c r="F33" s="132"/>
      <c r="G33" s="132"/>
      <c r="H33" s="132"/>
      <c r="I33" s="132"/>
      <c r="J33" s="132"/>
      <c r="K33" s="132"/>
      <c r="L33" s="73"/>
    </row>
    <row r="34" spans="1:12" ht="14.45" customHeight="1" x14ac:dyDescent="0.25">
      <c r="A34" s="75"/>
      <c r="B34" s="132"/>
      <c r="C34" s="132"/>
      <c r="D34" s="132"/>
      <c r="E34" s="132"/>
      <c r="F34" s="132"/>
      <c r="G34" s="132"/>
      <c r="H34" s="132"/>
      <c r="I34" s="132"/>
      <c r="J34" s="132"/>
      <c r="K34" s="132"/>
      <c r="L34" s="73"/>
    </row>
    <row r="35" spans="1:12" ht="14.45" customHeight="1" x14ac:dyDescent="0.25">
      <c r="A35" s="75"/>
      <c r="B35" s="132"/>
      <c r="C35" s="132"/>
      <c r="D35" s="132"/>
      <c r="E35" s="132"/>
      <c r="F35" s="132"/>
      <c r="G35" s="132"/>
      <c r="H35" s="132"/>
      <c r="I35" s="132"/>
      <c r="J35" s="132"/>
      <c r="K35" s="132"/>
      <c r="L35" s="73"/>
    </row>
    <row r="36" spans="1:12" ht="14.45" customHeight="1" x14ac:dyDescent="0.25">
      <c r="A36" s="75"/>
      <c r="B36" s="132"/>
      <c r="C36" s="132"/>
      <c r="D36" s="132"/>
      <c r="E36" s="132"/>
      <c r="F36" s="132"/>
      <c r="G36" s="132"/>
      <c r="H36" s="132"/>
      <c r="I36" s="132"/>
      <c r="J36" s="132"/>
      <c r="K36" s="132"/>
      <c r="L36" s="73"/>
    </row>
    <row r="37" spans="1:12" ht="17.100000000000001" customHeight="1" x14ac:dyDescent="0.25">
      <c r="A37" s="75"/>
      <c r="B37" s="132"/>
      <c r="C37" s="132"/>
      <c r="D37" s="132"/>
      <c r="E37" s="132"/>
      <c r="F37" s="132"/>
      <c r="G37" s="132"/>
      <c r="H37" s="132"/>
      <c r="I37" s="132"/>
      <c r="J37" s="132"/>
      <c r="K37" s="132"/>
      <c r="L37" s="73"/>
    </row>
    <row r="38" spans="1:12" ht="17.100000000000001" customHeight="1" x14ac:dyDescent="0.25">
      <c r="A38" s="75"/>
      <c r="B38" s="132"/>
      <c r="C38" s="132"/>
      <c r="D38" s="132"/>
      <c r="E38" s="132"/>
      <c r="F38" s="132"/>
      <c r="G38" s="132"/>
      <c r="H38" s="132"/>
      <c r="I38" s="132"/>
      <c r="J38" s="132"/>
      <c r="K38" s="132"/>
      <c r="L38" s="73"/>
    </row>
    <row r="39" spans="1:12" ht="17.100000000000001" customHeight="1" x14ac:dyDescent="0.25">
      <c r="A39" s="75"/>
      <c r="B39" s="132"/>
      <c r="C39" s="132"/>
      <c r="D39" s="132"/>
      <c r="E39" s="132"/>
      <c r="F39" s="132"/>
      <c r="G39" s="132"/>
      <c r="H39" s="132"/>
      <c r="I39" s="132"/>
      <c r="J39" s="132"/>
      <c r="K39" s="132"/>
      <c r="L39" s="73"/>
    </row>
    <row r="40" spans="1:12" ht="17.100000000000001" customHeight="1" x14ac:dyDescent="0.25">
      <c r="A40" s="75"/>
      <c r="B40" s="132"/>
      <c r="C40" s="132"/>
      <c r="D40" s="132"/>
      <c r="E40" s="132"/>
      <c r="F40" s="132"/>
      <c r="G40" s="132"/>
      <c r="H40" s="132"/>
      <c r="I40" s="132"/>
      <c r="J40" s="132"/>
      <c r="K40" s="132"/>
      <c r="L40" s="73"/>
    </row>
    <row r="41" spans="1:12" x14ac:dyDescent="0.25">
      <c r="A41" s="75"/>
      <c r="B41" s="132"/>
      <c r="C41" s="132"/>
      <c r="D41" s="132"/>
      <c r="E41" s="132"/>
      <c r="F41" s="132"/>
      <c r="G41" s="132"/>
      <c r="H41" s="132"/>
      <c r="I41" s="132"/>
      <c r="J41" s="132"/>
      <c r="K41" s="132"/>
      <c r="L41" s="73"/>
    </row>
    <row r="42" spans="1:12" ht="17.100000000000001" customHeight="1" x14ac:dyDescent="0.25">
      <c r="A42" s="75"/>
      <c r="B42" s="132"/>
      <c r="C42" s="132"/>
      <c r="D42" s="132"/>
      <c r="E42" s="132"/>
      <c r="F42" s="132"/>
      <c r="G42" s="132"/>
      <c r="H42" s="132"/>
      <c r="I42" s="132"/>
      <c r="J42" s="132"/>
      <c r="K42" s="132"/>
      <c r="L42" s="73"/>
    </row>
    <row r="43" spans="1:12" ht="14.45" customHeight="1" x14ac:dyDescent="0.25">
      <c r="A43" s="15"/>
      <c r="B43" s="93" t="s">
        <v>830</v>
      </c>
      <c r="C43" s="117"/>
      <c r="D43" s="117"/>
      <c r="E43" s="233" t="s">
        <v>831</v>
      </c>
      <c r="F43" s="233"/>
      <c r="G43" s="233"/>
      <c r="H43" s="233"/>
      <c r="I43" s="233"/>
      <c r="J43" s="233"/>
      <c r="K43" s="233"/>
      <c r="L43" s="73"/>
    </row>
    <row r="44" spans="1:12" ht="17.100000000000001" customHeight="1" x14ac:dyDescent="0.25">
      <c r="A44" s="15"/>
      <c r="B44" s="109"/>
      <c r="C44" s="99"/>
      <c r="D44" s="117"/>
      <c r="E44" s="229" t="s">
        <v>832</v>
      </c>
      <c r="F44" s="229"/>
      <c r="G44" s="229"/>
      <c r="H44" s="229"/>
      <c r="I44" s="229"/>
      <c r="J44" s="229"/>
      <c r="K44" s="229"/>
      <c r="L44" s="73"/>
    </row>
    <row r="45" spans="1:12" ht="17.100000000000001" customHeight="1" x14ac:dyDescent="0.25">
      <c r="A45" s="15"/>
      <c r="B45" s="109"/>
      <c r="C45" s="99"/>
      <c r="D45" s="117"/>
      <c r="E45" s="229" t="s">
        <v>833</v>
      </c>
      <c r="F45" s="229"/>
      <c r="G45" s="229"/>
      <c r="H45" s="229"/>
      <c r="I45" s="229"/>
      <c r="J45" s="229"/>
      <c r="K45" s="229"/>
      <c r="L45" s="73"/>
    </row>
    <row r="46" spans="1:12" ht="17.100000000000001" customHeight="1" x14ac:dyDescent="0.25">
      <c r="A46" s="15"/>
      <c r="B46" s="90"/>
      <c r="C46" s="91"/>
      <c r="D46" s="91"/>
      <c r="E46" s="229" t="s">
        <v>834</v>
      </c>
      <c r="F46" s="229"/>
      <c r="G46" s="229"/>
      <c r="H46" s="229"/>
      <c r="I46" s="229"/>
      <c r="J46" s="229"/>
      <c r="K46" s="229"/>
      <c r="L46" s="73"/>
    </row>
    <row r="47" spans="1:12" ht="37.5" customHeight="1" x14ac:dyDescent="0.25">
      <c r="A47" s="15"/>
      <c r="B47" s="87" t="s">
        <v>835</v>
      </c>
      <c r="C47" s="88"/>
      <c r="D47" s="88"/>
      <c r="E47" s="169" t="s">
        <v>836</v>
      </c>
      <c r="F47" s="170"/>
      <c r="G47" s="170"/>
      <c r="H47" s="170"/>
      <c r="I47" s="170"/>
      <c r="J47" s="170"/>
      <c r="K47" s="171"/>
      <c r="L47" s="73"/>
    </row>
    <row r="48" spans="1:12" ht="37.5" customHeight="1" x14ac:dyDescent="0.25">
      <c r="A48" s="15"/>
      <c r="B48" s="109"/>
      <c r="C48" s="99"/>
      <c r="D48" s="117"/>
      <c r="E48" s="172"/>
      <c r="F48" s="108"/>
      <c r="G48" s="108"/>
      <c r="H48" s="108"/>
      <c r="I48" s="108"/>
      <c r="J48" s="108"/>
      <c r="K48" s="173"/>
      <c r="L48" s="73"/>
    </row>
    <row r="49" spans="1:12" ht="37.5" customHeight="1" x14ac:dyDescent="0.25">
      <c r="A49" s="15"/>
      <c r="B49" s="109"/>
      <c r="C49" s="99"/>
      <c r="D49" s="117"/>
      <c r="E49" s="174"/>
      <c r="F49" s="175"/>
      <c r="G49" s="175"/>
      <c r="H49" s="175"/>
      <c r="I49" s="175"/>
      <c r="J49" s="175"/>
      <c r="K49" s="176"/>
      <c r="L49" s="73"/>
    </row>
    <row r="50" spans="1:12" ht="27.95" customHeight="1" x14ac:dyDescent="0.25">
      <c r="A50" s="15"/>
      <c r="B50" s="109"/>
      <c r="C50" s="99"/>
      <c r="D50" s="117"/>
      <c r="E50" s="169" t="s">
        <v>837</v>
      </c>
      <c r="F50" s="170"/>
      <c r="G50" s="170"/>
      <c r="H50" s="170"/>
      <c r="I50" s="170"/>
      <c r="J50" s="170"/>
      <c r="K50" s="171"/>
      <c r="L50" s="73"/>
    </row>
    <row r="51" spans="1:12" ht="27.95" customHeight="1" x14ac:dyDescent="0.25">
      <c r="A51" s="15"/>
      <c r="B51" s="109"/>
      <c r="C51" s="99"/>
      <c r="D51" s="117"/>
      <c r="E51" s="174"/>
      <c r="F51" s="175"/>
      <c r="G51" s="175"/>
      <c r="H51" s="175"/>
      <c r="I51" s="175"/>
      <c r="J51" s="175"/>
      <c r="K51" s="176"/>
      <c r="L51" s="73"/>
    </row>
    <row r="52" spans="1:12" ht="24.95" customHeight="1" x14ac:dyDescent="0.25">
      <c r="A52" s="15"/>
      <c r="B52" s="109"/>
      <c r="C52" s="99"/>
      <c r="D52" s="117"/>
      <c r="E52" s="169" t="s">
        <v>838</v>
      </c>
      <c r="F52" s="170"/>
      <c r="G52" s="170"/>
      <c r="H52" s="170"/>
      <c r="I52" s="170"/>
      <c r="J52" s="170"/>
      <c r="K52" s="171"/>
      <c r="L52" s="73"/>
    </row>
    <row r="53" spans="1:12" ht="24.95" customHeight="1" x14ac:dyDescent="0.25">
      <c r="A53" s="15"/>
      <c r="B53" s="109"/>
      <c r="C53" s="99"/>
      <c r="D53" s="117"/>
      <c r="E53" s="172"/>
      <c r="F53" s="108"/>
      <c r="G53" s="108"/>
      <c r="H53" s="108"/>
      <c r="I53" s="108"/>
      <c r="J53" s="108"/>
      <c r="K53" s="173"/>
      <c r="L53" s="73"/>
    </row>
    <row r="54" spans="1:12" ht="24.95" customHeight="1" x14ac:dyDescent="0.25">
      <c r="A54" s="15"/>
      <c r="B54" s="109"/>
      <c r="C54" s="99"/>
      <c r="D54" s="117"/>
      <c r="E54" s="174"/>
      <c r="F54" s="175"/>
      <c r="G54" s="175"/>
      <c r="H54" s="175"/>
      <c r="I54" s="175"/>
      <c r="J54" s="175"/>
      <c r="K54" s="176"/>
      <c r="L54" s="73"/>
    </row>
    <row r="55" spans="1:12" ht="17.25" customHeight="1" x14ac:dyDescent="0.25">
      <c r="A55" s="15"/>
      <c r="B55" s="109"/>
      <c r="C55" s="99"/>
      <c r="D55" s="117"/>
      <c r="E55" s="226" t="s">
        <v>839</v>
      </c>
      <c r="F55" s="227"/>
      <c r="G55" s="227"/>
      <c r="H55" s="227"/>
      <c r="I55" s="227"/>
      <c r="J55" s="227"/>
      <c r="K55" s="228"/>
      <c r="L55" s="73"/>
    </row>
    <row r="56" spans="1:12" ht="17.25" customHeight="1" x14ac:dyDescent="0.25">
      <c r="A56" s="15"/>
      <c r="B56" s="109"/>
      <c r="C56" s="99"/>
      <c r="D56" s="117"/>
      <c r="E56" s="226" t="s">
        <v>840</v>
      </c>
      <c r="F56" s="227"/>
      <c r="G56" s="227"/>
      <c r="H56" s="227"/>
      <c r="I56" s="227"/>
      <c r="J56" s="227"/>
      <c r="K56" s="228"/>
      <c r="L56" s="73"/>
    </row>
    <row r="57" spans="1:12" x14ac:dyDescent="0.25">
      <c r="A57" s="15"/>
      <c r="B57" s="109"/>
      <c r="C57" s="99"/>
      <c r="D57" s="117"/>
      <c r="E57" s="229" t="s">
        <v>841</v>
      </c>
      <c r="F57" s="229"/>
      <c r="G57" s="229"/>
      <c r="H57" s="229"/>
      <c r="I57" s="229"/>
      <c r="J57" s="229"/>
      <c r="K57" s="229"/>
      <c r="L57" s="73"/>
    </row>
    <row r="58" spans="1:12" x14ac:dyDescent="0.25">
      <c r="A58" s="15"/>
      <c r="B58" s="109"/>
      <c r="C58" s="117"/>
      <c r="D58" s="117"/>
      <c r="E58" s="229" t="s">
        <v>842</v>
      </c>
      <c r="F58" s="229"/>
      <c r="G58" s="229"/>
      <c r="H58" s="229"/>
      <c r="I58" s="229"/>
      <c r="J58" s="229"/>
      <c r="K58" s="229"/>
      <c r="L58" s="73"/>
    </row>
    <row r="59" spans="1:12" ht="14.45" customHeight="1" x14ac:dyDescent="0.25">
      <c r="A59" s="75"/>
      <c r="B59" s="134" t="s">
        <v>843</v>
      </c>
      <c r="C59" s="132"/>
      <c r="D59" s="132"/>
      <c r="E59" s="134" t="s">
        <v>844</v>
      </c>
      <c r="F59" s="132"/>
      <c r="G59" s="132"/>
      <c r="H59" s="132"/>
      <c r="I59" s="132"/>
      <c r="J59" s="132"/>
      <c r="K59" s="132"/>
      <c r="L59" s="73"/>
    </row>
    <row r="60" spans="1:12" ht="17.100000000000001" customHeight="1" x14ac:dyDescent="0.25">
      <c r="A60" s="75"/>
      <c r="B60" s="132"/>
      <c r="C60" s="132"/>
      <c r="D60" s="132"/>
      <c r="E60" s="132"/>
      <c r="F60" s="132"/>
      <c r="G60" s="132"/>
      <c r="H60" s="132"/>
      <c r="I60" s="132"/>
      <c r="J60" s="132"/>
      <c r="K60" s="132"/>
      <c r="L60" s="73"/>
    </row>
    <row r="61" spans="1:12" ht="17.100000000000001" customHeight="1" x14ac:dyDescent="0.25">
      <c r="A61" s="75"/>
      <c r="B61" s="132"/>
      <c r="C61" s="132"/>
      <c r="D61" s="132"/>
      <c r="E61" s="132"/>
      <c r="F61" s="132"/>
      <c r="G61" s="132"/>
      <c r="H61" s="132"/>
      <c r="I61" s="132"/>
      <c r="J61" s="132"/>
      <c r="K61" s="132"/>
      <c r="L61" s="73"/>
    </row>
    <row r="62" spans="1:12" ht="17.100000000000001" customHeight="1" x14ac:dyDescent="0.25">
      <c r="A62" s="75"/>
      <c r="B62" s="132"/>
      <c r="C62" s="132"/>
      <c r="D62" s="132"/>
      <c r="E62" s="132"/>
      <c r="F62" s="132"/>
      <c r="G62" s="132"/>
      <c r="H62" s="132"/>
      <c r="I62" s="132"/>
      <c r="J62" s="132"/>
      <c r="K62" s="132"/>
      <c r="L62" s="73"/>
    </row>
    <row r="63" spans="1:12" ht="17.100000000000001" customHeight="1" x14ac:dyDescent="0.25">
      <c r="B63" s="73"/>
      <c r="C63" s="73"/>
      <c r="D63" s="73"/>
      <c r="E63" s="73"/>
      <c r="F63" s="73"/>
      <c r="G63" s="73"/>
      <c r="H63" s="73"/>
      <c r="I63" s="73"/>
      <c r="J63" s="73"/>
      <c r="K63" s="73"/>
    </row>
    <row r="64" spans="1:12" ht="17.100000000000001" customHeight="1" x14ac:dyDescent="0.25"/>
    <row r="68" customFormat="1" ht="15.6" customHeight="1" x14ac:dyDescent="0.25"/>
  </sheetData>
  <sheetProtection sheet="1" objects="1" scenarios="1" formatColumns="0" formatRows="0"/>
  <mergeCells count="31">
    <mergeCell ref="E45:K45"/>
    <mergeCell ref="B2:K2"/>
    <mergeCell ref="E20:K22"/>
    <mergeCell ref="B14:D19"/>
    <mergeCell ref="B6:D7"/>
    <mergeCell ref="B23:D28"/>
    <mergeCell ref="B10:D13"/>
    <mergeCell ref="B4:K5"/>
    <mergeCell ref="E46:K46"/>
    <mergeCell ref="E59:K62"/>
    <mergeCell ref="B59:D62"/>
    <mergeCell ref="B47:D58"/>
    <mergeCell ref="E6:K7"/>
    <mergeCell ref="B8:D9"/>
    <mergeCell ref="B43:D46"/>
    <mergeCell ref="B20:D22"/>
    <mergeCell ref="E29:K42"/>
    <mergeCell ref="E8:K9"/>
    <mergeCell ref="B29:D42"/>
    <mergeCell ref="E10:K13"/>
    <mergeCell ref="E23:K28"/>
    <mergeCell ref="E14:K19"/>
    <mergeCell ref="E43:K43"/>
    <mergeCell ref="E44:K44"/>
    <mergeCell ref="E55:K55"/>
    <mergeCell ref="E56:K56"/>
    <mergeCell ref="E57:K57"/>
    <mergeCell ref="E58:K58"/>
    <mergeCell ref="E47:K49"/>
    <mergeCell ref="E52:K54"/>
    <mergeCell ref="E50:K51"/>
  </mergeCells>
  <dataValidations count="1">
    <dataValidation type="list" allowBlank="1" showInputMessage="1" showErrorMessage="1" prompt="Select Yes or No" sqref="E20:K22 E6:K7" xr:uid="{00000000-0002-0000-0F00-000000000000}">
      <formula1>"Yes, No"</formula1>
    </dataValidation>
  </dataValidations>
  <hyperlinks>
    <hyperlink ref="E43:K43" r:id="rId1" display="Twitter: @Fao_Colombia" xr:uid="{AF83764D-556F-465D-AB99-8B57A1CA20B1}"/>
    <hyperlink ref="E44:K44" r:id="rId2" display="Youtube: Pacifico Biocultural @pacificobiocultural9357" xr:uid="{CFE62768-395B-47B2-903A-08FD9D8874FD}"/>
    <hyperlink ref="E45:K45" r:id="rId3" display="Página web: www.pacificobiocultural.fao.org.co" xr:uid="{14502C4E-B98E-4BBD-85AD-0D5344BA654D}"/>
    <hyperlink ref="E46:K46" r:id="rId4" display="Flickr: Fao Colombia / Proyecto Pacífico Biocultural" xr:uid="{4D65264E-8161-4215-B367-7CA9B694CDCD}"/>
    <hyperlink ref="E55:K55" r:id="rId5" display="Twitter: @Fao_Colombia" xr:uid="{736BC6CE-0973-4481-A467-1D107206DAD9}"/>
    <hyperlink ref="E56:K56" r:id="rId6" display="Papachina @Notidiahora" xr:uid="{0E71278E-3F60-4AEB-9A3D-B0F343F3AEC5}"/>
    <hyperlink ref="E57:K57" r:id="rId7" display="Papachina @noticias_tierra @Munagropecuario" xr:uid="{070A59DA-3922-43A8-AF74-00E9F061156B}"/>
    <hyperlink ref="E58:K58" r:id="rId8" display="Flickr: Fao Colombia / Proyecto Pacífico Biocultural" xr:uid="{030B7CE8-5ABB-41A6-8583-A53766490D58}"/>
  </hyperlinks>
  <pageMargins left="0.25" right="0.25" top="0.75" bottom="0.75" header="0.3" footer="0.3"/>
  <pageSetup paperSize="5" orientation="portrait"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K55"/>
  <sheetViews>
    <sheetView showGridLines="0" view="pageBreakPreview" zoomScaleNormal="100" zoomScaleSheetLayoutView="100" workbookViewId="0">
      <selection activeCell="S23" sqref="A1:XFD1048576"/>
    </sheetView>
  </sheetViews>
  <sheetFormatPr defaultColWidth="8.85546875" defaultRowHeight="15" x14ac:dyDescent="0.25"/>
  <cols>
    <col min="1" max="1" width="1.42578125" customWidth="1"/>
  </cols>
  <sheetData>
    <row r="1" spans="1:11" x14ac:dyDescent="0.25">
      <c r="A1" s="15"/>
      <c r="B1" s="15"/>
      <c r="C1" s="15"/>
      <c r="D1" s="15"/>
      <c r="E1" s="15"/>
      <c r="F1" s="15"/>
      <c r="G1" s="15"/>
      <c r="H1" s="15"/>
      <c r="I1" s="15"/>
      <c r="J1" s="15"/>
      <c r="K1" s="15"/>
    </row>
    <row r="2" spans="1:11" ht="19.5" customHeight="1" x14ac:dyDescent="0.25">
      <c r="A2" s="15"/>
      <c r="B2" s="181" t="s">
        <v>845</v>
      </c>
      <c r="C2" s="104"/>
      <c r="D2" s="104"/>
      <c r="E2" s="104"/>
      <c r="F2" s="104"/>
      <c r="G2" s="104"/>
      <c r="H2" s="104"/>
      <c r="I2" s="104"/>
      <c r="J2" s="104"/>
      <c r="K2" s="104"/>
    </row>
    <row r="3" spans="1:11" x14ac:dyDescent="0.25">
      <c r="A3" s="15"/>
      <c r="B3" s="15"/>
      <c r="C3" s="15"/>
      <c r="D3" s="15"/>
      <c r="E3" s="15"/>
      <c r="F3" s="15"/>
      <c r="G3" s="15"/>
      <c r="H3" s="15"/>
      <c r="I3" s="15"/>
      <c r="J3" s="15"/>
      <c r="K3" s="15"/>
    </row>
    <row r="4" spans="1:11" ht="14.45" customHeight="1" x14ac:dyDescent="0.25">
      <c r="A4" s="15"/>
      <c r="B4" s="225" t="s">
        <v>846</v>
      </c>
      <c r="C4" s="88"/>
      <c r="D4" s="88"/>
      <c r="E4" s="88"/>
      <c r="F4" s="88"/>
      <c r="G4" s="88"/>
      <c r="H4" s="88"/>
      <c r="I4" s="88"/>
      <c r="J4" s="88"/>
      <c r="K4" s="89"/>
    </row>
    <row r="5" spans="1:11" ht="17.100000000000001" customHeight="1" x14ac:dyDescent="0.25">
      <c r="A5" s="15"/>
      <c r="B5" s="90"/>
      <c r="C5" s="91"/>
      <c r="D5" s="91"/>
      <c r="E5" s="91"/>
      <c r="F5" s="91"/>
      <c r="G5" s="91"/>
      <c r="H5" s="91"/>
      <c r="I5" s="91"/>
      <c r="J5" s="91"/>
      <c r="K5" s="92"/>
    </row>
    <row r="6" spans="1:11" ht="14.45" customHeight="1" x14ac:dyDescent="0.25">
      <c r="A6" s="15"/>
      <c r="B6" s="180" t="s">
        <v>847</v>
      </c>
      <c r="C6" s="88"/>
      <c r="D6" s="88"/>
      <c r="E6" s="88"/>
      <c r="F6" s="88"/>
      <c r="G6" s="88"/>
      <c r="H6" s="88"/>
      <c r="I6" s="88"/>
      <c r="J6" s="88"/>
      <c r="K6" s="89"/>
    </row>
    <row r="7" spans="1:11" ht="17.100000000000001" customHeight="1" x14ac:dyDescent="0.25">
      <c r="A7" s="15"/>
      <c r="B7" s="109"/>
      <c r="C7" s="99"/>
      <c r="D7" s="99"/>
      <c r="E7" s="99"/>
      <c r="F7" s="99"/>
      <c r="G7" s="99"/>
      <c r="H7" s="99"/>
      <c r="I7" s="99"/>
      <c r="J7" s="99"/>
      <c r="K7" s="110"/>
    </row>
    <row r="8" spans="1:11" ht="17.100000000000001" customHeight="1" x14ac:dyDescent="0.25">
      <c r="A8" s="15"/>
      <c r="B8" s="109"/>
      <c r="C8" s="99"/>
      <c r="D8" s="99"/>
      <c r="E8" s="99"/>
      <c r="F8" s="99"/>
      <c r="G8" s="99"/>
      <c r="H8" s="99"/>
      <c r="I8" s="99"/>
      <c r="J8" s="99"/>
      <c r="K8" s="110"/>
    </row>
    <row r="9" spans="1:11" ht="17.100000000000001" customHeight="1" x14ac:dyDescent="0.25">
      <c r="A9" s="15"/>
      <c r="B9" s="109"/>
      <c r="C9" s="99"/>
      <c r="D9" s="99"/>
      <c r="E9" s="99"/>
      <c r="F9" s="99"/>
      <c r="G9" s="99"/>
      <c r="H9" s="99"/>
      <c r="I9" s="99"/>
      <c r="J9" s="99"/>
      <c r="K9" s="110"/>
    </row>
    <row r="10" spans="1:11" ht="17.100000000000001" customHeight="1" x14ac:dyDescent="0.25">
      <c r="A10" s="15"/>
      <c r="B10" s="109"/>
      <c r="C10" s="99"/>
      <c r="D10" s="99"/>
      <c r="E10" s="99"/>
      <c r="F10" s="99"/>
      <c r="G10" s="99"/>
      <c r="H10" s="99"/>
      <c r="I10" s="99"/>
      <c r="J10" s="99"/>
      <c r="K10" s="110"/>
    </row>
    <row r="11" spans="1:11" ht="17.100000000000001" customHeight="1" x14ac:dyDescent="0.25">
      <c r="A11" s="15"/>
      <c r="B11" s="109"/>
      <c r="C11" s="99"/>
      <c r="D11" s="99"/>
      <c r="E11" s="99"/>
      <c r="F11" s="99"/>
      <c r="G11" s="99"/>
      <c r="H11" s="99"/>
      <c r="I11" s="99"/>
      <c r="J11" s="99"/>
      <c r="K11" s="110"/>
    </row>
    <row r="12" spans="1:11" ht="17.100000000000001" customHeight="1" x14ac:dyDescent="0.25">
      <c r="A12" s="15"/>
      <c r="B12" s="109"/>
      <c r="C12" s="99"/>
      <c r="D12" s="99"/>
      <c r="E12" s="99"/>
      <c r="F12" s="99"/>
      <c r="G12" s="99"/>
      <c r="H12" s="99"/>
      <c r="I12" s="99"/>
      <c r="J12" s="99"/>
      <c r="K12" s="110"/>
    </row>
    <row r="13" spans="1:11" ht="17.100000000000001" customHeight="1" x14ac:dyDescent="0.25">
      <c r="A13" s="15"/>
      <c r="B13" s="109"/>
      <c r="C13" s="99"/>
      <c r="D13" s="99"/>
      <c r="E13" s="99"/>
      <c r="F13" s="99"/>
      <c r="G13" s="99"/>
      <c r="H13" s="99"/>
      <c r="I13" s="99"/>
      <c r="J13" s="99"/>
      <c r="K13" s="110"/>
    </row>
    <row r="14" spans="1:11" ht="17.100000000000001" customHeight="1" x14ac:dyDescent="0.25">
      <c r="A14" s="15"/>
      <c r="B14" s="109"/>
      <c r="C14" s="99"/>
      <c r="D14" s="99"/>
      <c r="E14" s="99"/>
      <c r="F14" s="99"/>
      <c r="G14" s="99"/>
      <c r="H14" s="99"/>
      <c r="I14" s="99"/>
      <c r="J14" s="99"/>
      <c r="K14" s="110"/>
    </row>
    <row r="15" spans="1:11" ht="17.100000000000001" customHeight="1" x14ac:dyDescent="0.25">
      <c r="A15" s="15"/>
      <c r="B15" s="109"/>
      <c r="C15" s="99"/>
      <c r="D15" s="99"/>
      <c r="E15" s="99"/>
      <c r="F15" s="99"/>
      <c r="G15" s="99"/>
      <c r="H15" s="99"/>
      <c r="I15" s="99"/>
      <c r="J15" s="99"/>
      <c r="K15" s="110"/>
    </row>
    <row r="16" spans="1:11" ht="17.100000000000001" customHeight="1" x14ac:dyDescent="0.25">
      <c r="A16" s="15"/>
      <c r="B16" s="109"/>
      <c r="C16" s="99"/>
      <c r="D16" s="99"/>
      <c r="E16" s="99"/>
      <c r="F16" s="99"/>
      <c r="G16" s="99"/>
      <c r="H16" s="99"/>
      <c r="I16" s="99"/>
      <c r="J16" s="99"/>
      <c r="K16" s="110"/>
    </row>
    <row r="17" spans="1:11" ht="17.100000000000001" customHeight="1" x14ac:dyDescent="0.25">
      <c r="A17" s="15"/>
      <c r="B17" s="109"/>
      <c r="C17" s="99"/>
      <c r="D17" s="99"/>
      <c r="E17" s="99"/>
      <c r="F17" s="99"/>
      <c r="G17" s="99"/>
      <c r="H17" s="99"/>
      <c r="I17" s="99"/>
      <c r="J17" s="99"/>
      <c r="K17" s="110"/>
    </row>
    <row r="18" spans="1:11" ht="17.100000000000001" customHeight="1" x14ac:dyDescent="0.25">
      <c r="A18" s="15"/>
      <c r="B18" s="109"/>
      <c r="C18" s="99"/>
      <c r="D18" s="99"/>
      <c r="E18" s="99"/>
      <c r="F18" s="99"/>
      <c r="G18" s="99"/>
      <c r="H18" s="99"/>
      <c r="I18" s="99"/>
      <c r="J18" s="99"/>
      <c r="K18" s="110"/>
    </row>
    <row r="19" spans="1:11" ht="17.100000000000001" customHeight="1" x14ac:dyDescent="0.25">
      <c r="A19" s="15"/>
      <c r="B19" s="109"/>
      <c r="C19" s="99"/>
      <c r="D19" s="99"/>
      <c r="E19" s="99"/>
      <c r="F19" s="99"/>
      <c r="G19" s="99"/>
      <c r="H19" s="99"/>
      <c r="I19" s="99"/>
      <c r="J19" s="99"/>
      <c r="K19" s="110"/>
    </row>
    <row r="20" spans="1:11" ht="17.100000000000001" customHeight="1" x14ac:dyDescent="0.25">
      <c r="A20" s="15"/>
      <c r="B20" s="109"/>
      <c r="C20" s="99"/>
      <c r="D20" s="99"/>
      <c r="E20" s="99"/>
      <c r="F20" s="99"/>
      <c r="G20" s="99"/>
      <c r="H20" s="99"/>
      <c r="I20" s="99"/>
      <c r="J20" s="99"/>
      <c r="K20" s="110"/>
    </row>
    <row r="21" spans="1:11" ht="17.100000000000001" customHeight="1" x14ac:dyDescent="0.25">
      <c r="A21" s="15"/>
      <c r="B21" s="109"/>
      <c r="C21" s="99"/>
      <c r="D21" s="99"/>
      <c r="E21" s="99"/>
      <c r="F21" s="99"/>
      <c r="G21" s="99"/>
      <c r="H21" s="99"/>
      <c r="I21" s="99"/>
      <c r="J21" s="99"/>
      <c r="K21" s="110"/>
    </row>
    <row r="22" spans="1:11" x14ac:dyDescent="0.25">
      <c r="A22" s="15"/>
      <c r="B22" s="109"/>
      <c r="C22" s="99"/>
      <c r="D22" s="99"/>
      <c r="E22" s="99"/>
      <c r="F22" s="99"/>
      <c r="G22" s="99"/>
      <c r="H22" s="99"/>
      <c r="I22" s="99"/>
      <c r="J22" s="99"/>
      <c r="K22" s="110"/>
    </row>
    <row r="23" spans="1:11" x14ac:dyDescent="0.25">
      <c r="A23" s="15"/>
      <c r="B23" s="109"/>
      <c r="C23" s="99"/>
      <c r="D23" s="99"/>
      <c r="E23" s="99"/>
      <c r="F23" s="99"/>
      <c r="G23" s="99"/>
      <c r="H23" s="99"/>
      <c r="I23" s="99"/>
      <c r="J23" s="99"/>
      <c r="K23" s="110"/>
    </row>
    <row r="24" spans="1:11" x14ac:dyDescent="0.25">
      <c r="A24" s="15"/>
      <c r="B24" s="109"/>
      <c r="C24" s="99"/>
      <c r="D24" s="99"/>
      <c r="E24" s="99"/>
      <c r="F24" s="99"/>
      <c r="G24" s="99"/>
      <c r="H24" s="99"/>
      <c r="I24" s="99"/>
      <c r="J24" s="99"/>
      <c r="K24" s="110"/>
    </row>
    <row r="25" spans="1:11" x14ac:dyDescent="0.25">
      <c r="A25" s="15"/>
      <c r="B25" s="109"/>
      <c r="C25" s="99"/>
      <c r="D25" s="99"/>
      <c r="E25" s="99"/>
      <c r="F25" s="99"/>
      <c r="G25" s="99"/>
      <c r="H25" s="99"/>
      <c r="I25" s="99"/>
      <c r="J25" s="99"/>
      <c r="K25" s="110"/>
    </row>
    <row r="26" spans="1:11" x14ac:dyDescent="0.25">
      <c r="A26" s="15"/>
      <c r="B26" s="109"/>
      <c r="C26" s="99"/>
      <c r="D26" s="99"/>
      <c r="E26" s="99"/>
      <c r="F26" s="99"/>
      <c r="G26" s="99"/>
      <c r="H26" s="99"/>
      <c r="I26" s="99"/>
      <c r="J26" s="99"/>
      <c r="K26" s="110"/>
    </row>
    <row r="27" spans="1:11" x14ac:dyDescent="0.25">
      <c r="A27" s="15"/>
      <c r="B27" s="109"/>
      <c r="C27" s="99"/>
      <c r="D27" s="99"/>
      <c r="E27" s="99"/>
      <c r="F27" s="99"/>
      <c r="G27" s="99"/>
      <c r="H27" s="99"/>
      <c r="I27" s="99"/>
      <c r="J27" s="99"/>
      <c r="K27" s="110"/>
    </row>
    <row r="28" spans="1:11" x14ac:dyDescent="0.25">
      <c r="A28" s="15"/>
      <c r="B28" s="109"/>
      <c r="C28" s="99"/>
      <c r="D28" s="99"/>
      <c r="E28" s="99"/>
      <c r="F28" s="99"/>
      <c r="G28" s="99"/>
      <c r="H28" s="99"/>
      <c r="I28" s="99"/>
      <c r="J28" s="99"/>
      <c r="K28" s="110"/>
    </row>
    <row r="29" spans="1:11" x14ac:dyDescent="0.25">
      <c r="A29" s="15"/>
      <c r="B29" s="109"/>
      <c r="C29" s="99"/>
      <c r="D29" s="99"/>
      <c r="E29" s="99"/>
      <c r="F29" s="99"/>
      <c r="G29" s="99"/>
      <c r="H29" s="99"/>
      <c r="I29" s="99"/>
      <c r="J29" s="99"/>
      <c r="K29" s="110"/>
    </row>
    <row r="30" spans="1:11" x14ac:dyDescent="0.25">
      <c r="A30" s="15"/>
      <c r="B30" s="109"/>
      <c r="C30" s="99"/>
      <c r="D30" s="99"/>
      <c r="E30" s="99"/>
      <c r="F30" s="99"/>
      <c r="G30" s="99"/>
      <c r="H30" s="99"/>
      <c r="I30" s="99"/>
      <c r="J30" s="99"/>
      <c r="K30" s="110"/>
    </row>
    <row r="31" spans="1:11" x14ac:dyDescent="0.25">
      <c r="A31" s="15"/>
      <c r="B31" s="109"/>
      <c r="C31" s="99"/>
      <c r="D31" s="99"/>
      <c r="E31" s="99"/>
      <c r="F31" s="99"/>
      <c r="G31" s="99"/>
      <c r="H31" s="99"/>
      <c r="I31" s="99"/>
      <c r="J31" s="99"/>
      <c r="K31" s="110"/>
    </row>
    <row r="32" spans="1:11" x14ac:dyDescent="0.25">
      <c r="A32" s="15"/>
      <c r="B32" s="109"/>
      <c r="C32" s="99"/>
      <c r="D32" s="99"/>
      <c r="E32" s="99"/>
      <c r="F32" s="99"/>
      <c r="G32" s="99"/>
      <c r="H32" s="99"/>
      <c r="I32" s="99"/>
      <c r="J32" s="99"/>
      <c r="K32" s="110"/>
    </row>
    <row r="33" spans="1:11" x14ac:dyDescent="0.25">
      <c r="A33" s="15"/>
      <c r="B33" s="109"/>
      <c r="C33" s="99"/>
      <c r="D33" s="99"/>
      <c r="E33" s="99"/>
      <c r="F33" s="99"/>
      <c r="G33" s="99"/>
      <c r="H33" s="99"/>
      <c r="I33" s="99"/>
      <c r="J33" s="99"/>
      <c r="K33" s="110"/>
    </row>
    <row r="34" spans="1:11" x14ac:dyDescent="0.25">
      <c r="A34" s="15"/>
      <c r="B34" s="109"/>
      <c r="C34" s="99"/>
      <c r="D34" s="99"/>
      <c r="E34" s="99"/>
      <c r="F34" s="99"/>
      <c r="G34" s="99"/>
      <c r="H34" s="99"/>
      <c r="I34" s="99"/>
      <c r="J34" s="99"/>
      <c r="K34" s="110"/>
    </row>
    <row r="35" spans="1:11" x14ac:dyDescent="0.25">
      <c r="A35" s="15"/>
      <c r="B35" s="109"/>
      <c r="C35" s="99"/>
      <c r="D35" s="99"/>
      <c r="E35" s="99"/>
      <c r="F35" s="99"/>
      <c r="G35" s="99"/>
      <c r="H35" s="99"/>
      <c r="I35" s="99"/>
      <c r="J35" s="99"/>
      <c r="K35" s="110"/>
    </row>
    <row r="36" spans="1:11" x14ac:dyDescent="0.25">
      <c r="A36" s="15"/>
      <c r="B36" s="109"/>
      <c r="C36" s="99"/>
      <c r="D36" s="99"/>
      <c r="E36" s="99"/>
      <c r="F36" s="99"/>
      <c r="G36" s="99"/>
      <c r="H36" s="99"/>
      <c r="I36" s="99"/>
      <c r="J36" s="99"/>
      <c r="K36" s="110"/>
    </row>
    <row r="37" spans="1:11" x14ac:dyDescent="0.25">
      <c r="A37" s="15"/>
      <c r="B37" s="109"/>
      <c r="C37" s="99"/>
      <c r="D37" s="99"/>
      <c r="E37" s="99"/>
      <c r="F37" s="99"/>
      <c r="G37" s="99"/>
      <c r="H37" s="99"/>
      <c r="I37" s="99"/>
      <c r="J37" s="99"/>
      <c r="K37" s="110"/>
    </row>
    <row r="38" spans="1:11" x14ac:dyDescent="0.25">
      <c r="A38" s="15"/>
      <c r="B38" s="109"/>
      <c r="C38" s="99"/>
      <c r="D38" s="99"/>
      <c r="E38" s="99"/>
      <c r="F38" s="99"/>
      <c r="G38" s="99"/>
      <c r="H38" s="99"/>
      <c r="I38" s="99"/>
      <c r="J38" s="99"/>
      <c r="K38" s="110"/>
    </row>
    <row r="39" spans="1:11" x14ac:dyDescent="0.25">
      <c r="A39" s="15"/>
      <c r="B39" s="109"/>
      <c r="C39" s="99"/>
      <c r="D39" s="99"/>
      <c r="E39" s="99"/>
      <c r="F39" s="99"/>
      <c r="G39" s="99"/>
      <c r="H39" s="99"/>
      <c r="I39" s="99"/>
      <c r="J39" s="99"/>
      <c r="K39" s="110"/>
    </row>
    <row r="40" spans="1:11" x14ac:dyDescent="0.25">
      <c r="A40" s="15"/>
      <c r="B40" s="109"/>
      <c r="C40" s="99"/>
      <c r="D40" s="99"/>
      <c r="E40" s="99"/>
      <c r="F40" s="99"/>
      <c r="G40" s="99"/>
      <c r="H40" s="99"/>
      <c r="I40" s="99"/>
      <c r="J40" s="99"/>
      <c r="K40" s="110"/>
    </row>
    <row r="41" spans="1:11" x14ac:dyDescent="0.25">
      <c r="A41" s="15"/>
      <c r="B41" s="109"/>
      <c r="C41" s="99"/>
      <c r="D41" s="99"/>
      <c r="E41" s="99"/>
      <c r="F41" s="99"/>
      <c r="G41" s="99"/>
      <c r="H41" s="99"/>
      <c r="I41" s="99"/>
      <c r="J41" s="99"/>
      <c r="K41" s="110"/>
    </row>
    <row r="42" spans="1:11" x14ac:dyDescent="0.25">
      <c r="A42" s="15"/>
      <c r="B42" s="90"/>
      <c r="C42" s="91"/>
      <c r="D42" s="91"/>
      <c r="E42" s="91"/>
      <c r="F42" s="91"/>
      <c r="G42" s="91"/>
      <c r="H42" s="91"/>
      <c r="I42" s="91"/>
      <c r="J42" s="91"/>
      <c r="K42" s="92"/>
    </row>
    <row r="43" spans="1:11" x14ac:dyDescent="0.25">
      <c r="A43" s="15"/>
      <c r="B43" s="15"/>
      <c r="C43" s="15"/>
      <c r="D43" s="15"/>
      <c r="E43" s="15"/>
      <c r="F43" s="15"/>
      <c r="G43" s="15"/>
      <c r="H43" s="15"/>
      <c r="I43" s="15"/>
      <c r="J43" s="15"/>
      <c r="K43" s="15"/>
    </row>
    <row r="44" spans="1:11" x14ac:dyDescent="0.25">
      <c r="A44" s="15"/>
      <c r="B44" s="15"/>
      <c r="C44" s="15"/>
      <c r="D44" s="15"/>
      <c r="E44" s="15"/>
      <c r="F44" s="15"/>
      <c r="G44" s="15"/>
      <c r="H44" s="15"/>
      <c r="I44" s="15"/>
      <c r="J44" s="15"/>
      <c r="K44" s="15"/>
    </row>
    <row r="45" spans="1:11" x14ac:dyDescent="0.25">
      <c r="A45" s="15"/>
      <c r="B45" s="15"/>
      <c r="C45" s="15"/>
      <c r="D45" s="15"/>
      <c r="E45" s="15"/>
      <c r="F45" s="15"/>
      <c r="G45" s="15"/>
      <c r="H45" s="15"/>
      <c r="I45" s="15"/>
      <c r="J45" s="15"/>
      <c r="K45" s="15"/>
    </row>
    <row r="46" spans="1:11" x14ac:dyDescent="0.25">
      <c r="A46" s="15"/>
      <c r="B46" s="15"/>
      <c r="C46" s="15"/>
      <c r="D46" s="15"/>
      <c r="E46" s="15"/>
      <c r="F46" s="15"/>
      <c r="G46" s="15"/>
      <c r="H46" s="15"/>
      <c r="I46" s="15"/>
      <c r="J46" s="15"/>
      <c r="K46" s="15"/>
    </row>
    <row r="47" spans="1:11" x14ac:dyDescent="0.25">
      <c r="A47" s="15"/>
      <c r="B47" s="15"/>
      <c r="C47" s="15"/>
      <c r="D47" s="15"/>
      <c r="E47" s="15"/>
      <c r="F47" s="15"/>
      <c r="G47" s="15"/>
      <c r="H47" s="15"/>
      <c r="I47" s="15"/>
      <c r="J47" s="15"/>
      <c r="K47" s="15"/>
    </row>
    <row r="48" spans="1:11" x14ac:dyDescent="0.25">
      <c r="A48" s="15"/>
      <c r="B48" s="15"/>
      <c r="C48" s="15"/>
      <c r="D48" s="15"/>
      <c r="E48" s="15"/>
      <c r="F48" s="15"/>
      <c r="G48" s="15"/>
      <c r="H48" s="15"/>
      <c r="I48" s="15"/>
      <c r="J48" s="15"/>
      <c r="K48" s="15"/>
    </row>
    <row r="49" spans="1:11" x14ac:dyDescent="0.25">
      <c r="A49" s="15"/>
      <c r="B49" s="15"/>
      <c r="C49" s="15"/>
      <c r="D49" s="15"/>
      <c r="E49" s="15"/>
      <c r="F49" s="15"/>
      <c r="G49" s="15"/>
      <c r="H49" s="15"/>
      <c r="I49" s="15"/>
      <c r="J49" s="15"/>
      <c r="K49" s="15"/>
    </row>
    <row r="50" spans="1:11" x14ac:dyDescent="0.25">
      <c r="A50" s="15"/>
      <c r="B50" s="15"/>
      <c r="C50" s="15"/>
      <c r="D50" s="15"/>
      <c r="E50" s="15"/>
      <c r="F50" s="15"/>
      <c r="G50" s="15"/>
      <c r="H50" s="15"/>
      <c r="I50" s="15"/>
      <c r="J50" s="15"/>
      <c r="K50" s="15"/>
    </row>
    <row r="51" spans="1:11" x14ac:dyDescent="0.25">
      <c r="A51" s="15"/>
      <c r="B51" s="15"/>
      <c r="C51" s="15"/>
      <c r="D51" s="15"/>
      <c r="E51" s="15"/>
      <c r="F51" s="15"/>
      <c r="G51" s="15"/>
      <c r="H51" s="15"/>
      <c r="I51" s="15"/>
      <c r="J51" s="15"/>
      <c r="K51" s="15"/>
    </row>
    <row r="52" spans="1:11" x14ac:dyDescent="0.25">
      <c r="A52" s="15"/>
      <c r="B52" s="15"/>
      <c r="C52" s="15"/>
      <c r="D52" s="15"/>
      <c r="E52" s="15"/>
      <c r="F52" s="15"/>
      <c r="G52" s="15"/>
      <c r="H52" s="15"/>
      <c r="I52" s="15"/>
      <c r="J52" s="15"/>
      <c r="K52" s="15"/>
    </row>
    <row r="53" spans="1:11" x14ac:dyDescent="0.25">
      <c r="A53" s="15"/>
      <c r="B53" s="15"/>
      <c r="C53" s="15"/>
      <c r="D53" s="15"/>
      <c r="E53" s="15"/>
      <c r="F53" s="15"/>
      <c r="G53" s="15"/>
      <c r="H53" s="15"/>
      <c r="I53" s="15"/>
      <c r="J53" s="15"/>
      <c r="K53" s="15"/>
    </row>
    <row r="54" spans="1:11" ht="15.6" customHeight="1" x14ac:dyDescent="0.25">
      <c r="A54" s="15"/>
      <c r="B54" s="15"/>
      <c r="C54" s="15"/>
      <c r="D54" s="15"/>
      <c r="E54" s="15"/>
      <c r="F54" s="15"/>
      <c r="G54" s="15"/>
      <c r="H54" s="15"/>
      <c r="I54" s="15"/>
      <c r="J54" s="15"/>
      <c r="K54" s="15"/>
    </row>
    <row r="55" spans="1:11" x14ac:dyDescent="0.25">
      <c r="A55" s="15"/>
      <c r="B55" s="15"/>
      <c r="C55" s="15"/>
      <c r="D55" s="15"/>
      <c r="E55" s="15"/>
      <c r="F55" s="15"/>
      <c r="G55" s="15"/>
      <c r="H55" s="15"/>
      <c r="I55" s="15"/>
      <c r="J55" s="15"/>
      <c r="K55" s="15"/>
    </row>
  </sheetData>
  <sheetProtection sheet="1" objects="1" scenarios="1" formatColumns="0" formatRows="0"/>
  <mergeCells count="3">
    <mergeCell ref="B6:K42"/>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P53"/>
  <sheetViews>
    <sheetView showGridLines="0" view="pageBreakPreview" zoomScale="110" zoomScaleNormal="100" zoomScaleSheetLayoutView="110" workbookViewId="0">
      <selection activeCell="S16" sqref="S16"/>
    </sheetView>
  </sheetViews>
  <sheetFormatPr defaultColWidth="8.85546875" defaultRowHeight="15" x14ac:dyDescent="0.25"/>
  <cols>
    <col min="1" max="1" width="1.140625" customWidth="1"/>
    <col min="3" max="3" width="19.28515625" customWidth="1"/>
    <col min="8" max="8" width="11" customWidth="1"/>
    <col min="13" max="13" width="17.28515625" customWidth="1"/>
    <col min="16" max="16" width="16.5703125" customWidth="1"/>
  </cols>
  <sheetData>
    <row r="1" spans="1:16" ht="19.5" customHeight="1" x14ac:dyDescent="0.25">
      <c r="A1" s="15"/>
      <c r="B1" s="15"/>
      <c r="C1" s="15"/>
      <c r="D1" s="15"/>
      <c r="E1" s="15"/>
      <c r="F1" s="15"/>
      <c r="G1" s="15"/>
      <c r="H1" s="15"/>
      <c r="I1" s="15"/>
      <c r="J1" s="15"/>
      <c r="K1" s="15"/>
      <c r="L1" s="15"/>
      <c r="M1" s="15"/>
      <c r="N1" s="15"/>
      <c r="O1" s="15"/>
      <c r="P1" s="15"/>
    </row>
    <row r="2" spans="1:16" ht="17.100000000000001" customHeight="1" x14ac:dyDescent="0.25">
      <c r="A2" s="15"/>
      <c r="B2" s="247" t="s">
        <v>848</v>
      </c>
      <c r="C2" s="84"/>
      <c r="D2" s="84"/>
      <c r="E2" s="84"/>
      <c r="F2" s="84"/>
      <c r="G2" s="84"/>
      <c r="H2" s="84"/>
      <c r="I2" s="84"/>
      <c r="J2" s="84"/>
      <c r="K2" s="84"/>
      <c r="L2" s="84"/>
      <c r="M2" s="84"/>
      <c r="N2" s="84"/>
      <c r="O2" s="84"/>
      <c r="P2" s="84"/>
    </row>
    <row r="3" spans="1:16" ht="17.100000000000001" customHeight="1" x14ac:dyDescent="0.25">
      <c r="A3" s="15"/>
      <c r="B3" s="246"/>
      <c r="C3" s="84"/>
      <c r="D3" s="84"/>
      <c r="E3" s="84"/>
      <c r="F3" s="84"/>
      <c r="G3" s="84"/>
      <c r="H3" s="84"/>
      <c r="I3" s="84"/>
      <c r="J3" s="84"/>
      <c r="K3" s="84"/>
      <c r="L3" s="84"/>
      <c r="M3" s="84"/>
      <c r="N3" s="84"/>
      <c r="O3" s="84"/>
      <c r="P3" s="84"/>
    </row>
    <row r="4" spans="1:16" ht="14.45" customHeight="1" x14ac:dyDescent="0.25">
      <c r="A4" s="15"/>
      <c r="B4" s="277" t="s">
        <v>849</v>
      </c>
      <c r="C4" s="278"/>
      <c r="D4" s="277" t="s">
        <v>850</v>
      </c>
      <c r="E4" s="279"/>
      <c r="F4" s="279"/>
      <c r="G4" s="279"/>
      <c r="H4" s="278"/>
      <c r="I4" s="277" t="s">
        <v>851</v>
      </c>
      <c r="J4" s="278"/>
      <c r="K4" s="277" t="s">
        <v>852</v>
      </c>
      <c r="L4" s="279"/>
      <c r="M4" s="278"/>
      <c r="N4" s="277" t="s">
        <v>853</v>
      </c>
      <c r="O4" s="279"/>
      <c r="P4" s="278"/>
    </row>
    <row r="5" spans="1:16" ht="51.75" customHeight="1" x14ac:dyDescent="0.25">
      <c r="A5" s="15"/>
      <c r="B5" s="280"/>
      <c r="C5" s="281"/>
      <c r="D5" s="280"/>
      <c r="E5" s="282"/>
      <c r="F5" s="282"/>
      <c r="G5" s="282"/>
      <c r="H5" s="281"/>
      <c r="I5" s="280"/>
      <c r="J5" s="281"/>
      <c r="K5" s="283"/>
      <c r="L5" s="284"/>
      <c r="M5" s="285"/>
      <c r="N5" s="283"/>
      <c r="O5" s="284"/>
      <c r="P5" s="285"/>
    </row>
    <row r="6" spans="1:16" ht="17.100000000000001" customHeight="1" x14ac:dyDescent="0.25">
      <c r="A6" s="15"/>
      <c r="B6" s="87" t="s">
        <v>854</v>
      </c>
      <c r="C6" s="118"/>
      <c r="D6" s="87" t="s">
        <v>855</v>
      </c>
      <c r="E6" s="119"/>
      <c r="F6" s="119"/>
      <c r="G6" s="119"/>
      <c r="H6" s="118"/>
      <c r="I6" s="87" t="s">
        <v>856</v>
      </c>
      <c r="J6" s="119"/>
      <c r="K6" s="237">
        <v>1196757</v>
      </c>
      <c r="L6" s="103"/>
      <c r="M6" s="103"/>
      <c r="N6" s="237">
        <v>5924765</v>
      </c>
      <c r="O6" s="103"/>
      <c r="P6" s="103"/>
    </row>
    <row r="7" spans="1:16" ht="17.100000000000001" customHeight="1" x14ac:dyDescent="0.25">
      <c r="A7" s="15"/>
      <c r="B7" s="87" t="s">
        <v>854</v>
      </c>
      <c r="C7" s="118"/>
      <c r="D7" s="87" t="s">
        <v>857</v>
      </c>
      <c r="E7" s="119"/>
      <c r="F7" s="119"/>
      <c r="G7" s="119"/>
      <c r="H7" s="118"/>
      <c r="I7" s="87" t="s">
        <v>856</v>
      </c>
      <c r="J7" s="119"/>
      <c r="K7" s="237">
        <v>1548715</v>
      </c>
      <c r="L7" s="103"/>
      <c r="M7" s="103"/>
      <c r="N7" s="237">
        <v>389421.6</v>
      </c>
      <c r="O7" s="103"/>
      <c r="P7" s="103"/>
    </row>
    <row r="8" spans="1:16" ht="17.100000000000001" customHeight="1" x14ac:dyDescent="0.25">
      <c r="A8" s="15"/>
      <c r="B8" s="87" t="s">
        <v>854</v>
      </c>
      <c r="C8" s="118"/>
      <c r="D8" s="87" t="s">
        <v>858</v>
      </c>
      <c r="E8" s="119"/>
      <c r="F8" s="119"/>
      <c r="G8" s="119"/>
      <c r="H8" s="118"/>
      <c r="I8" s="87" t="s">
        <v>856</v>
      </c>
      <c r="J8" s="119"/>
      <c r="K8" s="237">
        <v>484838</v>
      </c>
      <c r="L8" s="103"/>
      <c r="M8" s="103"/>
      <c r="N8" s="237">
        <v>2341502.7000000002</v>
      </c>
      <c r="O8" s="103"/>
      <c r="P8" s="103"/>
    </row>
    <row r="9" spans="1:16" ht="17.100000000000001" customHeight="1" x14ac:dyDescent="0.25">
      <c r="A9" s="15"/>
      <c r="B9" s="87" t="s">
        <v>854</v>
      </c>
      <c r="C9" s="118"/>
      <c r="D9" s="87" t="s">
        <v>859</v>
      </c>
      <c r="E9" s="119"/>
      <c r="F9" s="119"/>
      <c r="G9" s="119"/>
      <c r="H9" s="118"/>
      <c r="I9" s="87" t="s">
        <v>856</v>
      </c>
      <c r="J9" s="119"/>
      <c r="K9" s="237">
        <v>41143</v>
      </c>
      <c r="L9" s="103"/>
      <c r="M9" s="103"/>
      <c r="N9" s="237">
        <v>41143</v>
      </c>
      <c r="O9" s="103"/>
      <c r="P9" s="103"/>
    </row>
    <row r="10" spans="1:16" ht="17.100000000000001" customHeight="1" x14ac:dyDescent="0.25">
      <c r="A10" s="15"/>
      <c r="B10" s="87" t="s">
        <v>854</v>
      </c>
      <c r="C10" s="118"/>
      <c r="D10" s="87" t="s">
        <v>860</v>
      </c>
      <c r="E10" s="119"/>
      <c r="F10" s="119"/>
      <c r="G10" s="119"/>
      <c r="H10" s="118"/>
      <c r="I10" s="87" t="s">
        <v>861</v>
      </c>
      <c r="J10" s="119"/>
      <c r="K10" s="237">
        <v>106800</v>
      </c>
      <c r="L10" s="103"/>
      <c r="M10" s="103"/>
      <c r="N10" s="237">
        <v>106800</v>
      </c>
      <c r="O10" s="103"/>
      <c r="P10" s="103"/>
    </row>
    <row r="11" spans="1:16" ht="17.100000000000001" customHeight="1" x14ac:dyDescent="0.25">
      <c r="A11" s="15"/>
      <c r="B11" s="87" t="s">
        <v>854</v>
      </c>
      <c r="C11" s="118"/>
      <c r="D11" s="87" t="s">
        <v>862</v>
      </c>
      <c r="E11" s="119"/>
      <c r="F11" s="119"/>
      <c r="G11" s="119"/>
      <c r="H11" s="118"/>
      <c r="I11" s="87" t="s">
        <v>856</v>
      </c>
      <c r="J11" s="119"/>
      <c r="K11" s="237">
        <v>26227</v>
      </c>
      <c r="L11" s="103"/>
      <c r="M11" s="103"/>
      <c r="N11" s="237">
        <v>569656.5</v>
      </c>
      <c r="O11" s="103"/>
      <c r="P11" s="103"/>
    </row>
    <row r="12" spans="1:16" ht="17.100000000000001" customHeight="1" x14ac:dyDescent="0.25">
      <c r="A12" s="15"/>
      <c r="B12" s="87" t="s">
        <v>854</v>
      </c>
      <c r="C12" s="118"/>
      <c r="D12" s="87" t="s">
        <v>862</v>
      </c>
      <c r="E12" s="119"/>
      <c r="F12" s="119"/>
      <c r="G12" s="119"/>
      <c r="H12" s="118"/>
      <c r="I12" s="87" t="s">
        <v>861</v>
      </c>
      <c r="J12" s="119"/>
      <c r="K12" s="237">
        <v>504823</v>
      </c>
      <c r="L12" s="103"/>
      <c r="M12" s="103"/>
      <c r="N12" s="237">
        <v>3475130.4</v>
      </c>
      <c r="O12" s="103"/>
      <c r="P12" s="103"/>
    </row>
    <row r="13" spans="1:16" ht="17.100000000000001" customHeight="1" x14ac:dyDescent="0.25">
      <c r="A13" s="15"/>
      <c r="B13" s="87" t="s">
        <v>854</v>
      </c>
      <c r="C13" s="118"/>
      <c r="D13" s="87" t="s">
        <v>863</v>
      </c>
      <c r="E13" s="119"/>
      <c r="F13" s="119"/>
      <c r="G13" s="119"/>
      <c r="H13" s="118"/>
      <c r="I13" s="87" t="s">
        <v>856</v>
      </c>
      <c r="J13" s="119"/>
      <c r="K13" s="237">
        <v>4189000</v>
      </c>
      <c r="L13" s="103"/>
      <c r="M13" s="103"/>
      <c r="N13" s="237">
        <v>0</v>
      </c>
      <c r="O13" s="103"/>
      <c r="P13" s="103"/>
    </row>
    <row r="14" spans="1:16" ht="17.100000000000001" customHeight="1" x14ac:dyDescent="0.25">
      <c r="A14" s="15"/>
      <c r="B14" s="87" t="s">
        <v>854</v>
      </c>
      <c r="C14" s="118"/>
      <c r="D14" s="87" t="s">
        <v>864</v>
      </c>
      <c r="E14" s="119"/>
      <c r="F14" s="119"/>
      <c r="G14" s="119"/>
      <c r="H14" s="118"/>
      <c r="I14" s="87" t="s">
        <v>856</v>
      </c>
      <c r="J14" s="119"/>
      <c r="K14" s="237">
        <v>72012</v>
      </c>
      <c r="L14" s="103"/>
      <c r="M14" s="103"/>
      <c r="N14" s="237">
        <v>0</v>
      </c>
      <c r="O14" s="237"/>
      <c r="P14" s="237"/>
    </row>
    <row r="15" spans="1:16" ht="17.100000000000001" customHeight="1" x14ac:dyDescent="0.25">
      <c r="A15" s="15"/>
      <c r="B15" s="87" t="s">
        <v>854</v>
      </c>
      <c r="C15" s="118"/>
      <c r="D15" s="98" t="s">
        <v>864</v>
      </c>
      <c r="E15" s="119"/>
      <c r="F15" s="119"/>
      <c r="G15" s="119"/>
      <c r="H15" s="119"/>
      <c r="I15" s="87" t="s">
        <v>861</v>
      </c>
      <c r="J15" s="119"/>
      <c r="K15" s="237">
        <v>96833</v>
      </c>
      <c r="L15" s="103"/>
      <c r="M15" s="103"/>
      <c r="N15" s="237"/>
      <c r="O15" s="237"/>
      <c r="P15" s="237"/>
    </row>
    <row r="16" spans="1:16" ht="17.100000000000001" customHeight="1" x14ac:dyDescent="0.25">
      <c r="A16" s="15"/>
      <c r="B16" s="87" t="s">
        <v>854</v>
      </c>
      <c r="C16" s="118"/>
      <c r="D16" s="98" t="s">
        <v>867</v>
      </c>
      <c r="E16" s="119"/>
      <c r="F16" s="119"/>
      <c r="G16" s="119"/>
      <c r="H16" s="119"/>
      <c r="I16" s="87" t="s">
        <v>856</v>
      </c>
      <c r="J16" s="119"/>
      <c r="K16" s="237">
        <v>274264</v>
      </c>
      <c r="L16" s="103"/>
      <c r="M16" s="103"/>
      <c r="N16" s="237">
        <v>0</v>
      </c>
      <c r="O16" s="237"/>
      <c r="P16" s="237"/>
    </row>
    <row r="17" spans="1:16" ht="17.100000000000001" customHeight="1" x14ac:dyDescent="0.25">
      <c r="A17" s="15"/>
      <c r="B17" s="87" t="s">
        <v>854</v>
      </c>
      <c r="C17" s="118"/>
      <c r="D17" s="87" t="s">
        <v>868</v>
      </c>
      <c r="E17" s="119"/>
      <c r="F17" s="119"/>
      <c r="G17" s="119"/>
      <c r="H17" s="118"/>
      <c r="I17" s="87" t="s">
        <v>861</v>
      </c>
      <c r="J17" s="119"/>
      <c r="K17" s="237">
        <v>135824</v>
      </c>
      <c r="L17" s="103"/>
      <c r="M17" s="103"/>
      <c r="N17" s="237"/>
      <c r="O17" s="237"/>
      <c r="P17" s="237"/>
    </row>
    <row r="18" spans="1:16" ht="17.100000000000001" customHeight="1" x14ac:dyDescent="0.25">
      <c r="A18" s="15"/>
      <c r="B18" s="87" t="s">
        <v>854</v>
      </c>
      <c r="C18" s="118"/>
      <c r="D18" s="87" t="s">
        <v>869</v>
      </c>
      <c r="E18" s="119"/>
      <c r="F18" s="119"/>
      <c r="G18" s="119"/>
      <c r="H18" s="118"/>
      <c r="I18" s="87" t="s">
        <v>861</v>
      </c>
      <c r="J18" s="119"/>
      <c r="K18" s="237">
        <v>5871918</v>
      </c>
      <c r="L18" s="103"/>
      <c r="M18" s="103"/>
      <c r="N18" s="237">
        <v>5718902.2999999998</v>
      </c>
      <c r="O18" s="103"/>
      <c r="P18" s="103"/>
    </row>
    <row r="19" spans="1:16" ht="17.100000000000001" customHeight="1" x14ac:dyDescent="0.25">
      <c r="A19" s="15"/>
      <c r="B19" s="87" t="s">
        <v>854</v>
      </c>
      <c r="C19" s="118"/>
      <c r="D19" s="87" t="s">
        <v>870</v>
      </c>
      <c r="E19" s="119"/>
      <c r="F19" s="119"/>
      <c r="G19" s="119"/>
      <c r="H19" s="118"/>
      <c r="I19" s="87" t="s">
        <v>856</v>
      </c>
      <c r="J19" s="119"/>
      <c r="K19" s="237">
        <v>93429</v>
      </c>
      <c r="L19" s="103"/>
      <c r="M19" s="103"/>
      <c r="N19" s="237">
        <v>0</v>
      </c>
      <c r="O19" s="103"/>
      <c r="P19" s="103"/>
    </row>
    <row r="20" spans="1:16" ht="17.100000000000001" customHeight="1" x14ac:dyDescent="0.25">
      <c r="A20" s="15"/>
      <c r="B20" s="87" t="s">
        <v>854</v>
      </c>
      <c r="C20" s="118"/>
      <c r="D20" s="87" t="s">
        <v>870</v>
      </c>
      <c r="E20" s="119"/>
      <c r="F20" s="119"/>
      <c r="G20" s="119"/>
      <c r="H20" s="118"/>
      <c r="I20" s="87" t="s">
        <v>871</v>
      </c>
      <c r="J20" s="119"/>
      <c r="K20" s="237">
        <v>6546997</v>
      </c>
      <c r="L20" s="103"/>
      <c r="M20" s="103"/>
      <c r="N20" s="237">
        <v>14037567.9</v>
      </c>
      <c r="O20" s="103"/>
      <c r="P20" s="103"/>
    </row>
    <row r="21" spans="1:16" ht="17.100000000000001" customHeight="1" x14ac:dyDescent="0.25">
      <c r="A21" s="15"/>
      <c r="B21" s="87" t="s">
        <v>854</v>
      </c>
      <c r="C21" s="118"/>
      <c r="D21" s="87" t="s">
        <v>872</v>
      </c>
      <c r="E21" s="119"/>
      <c r="F21" s="119"/>
      <c r="G21" s="119"/>
      <c r="H21" s="118"/>
      <c r="I21" s="87" t="s">
        <v>871</v>
      </c>
      <c r="J21" s="119"/>
      <c r="K21" s="237">
        <v>3547790</v>
      </c>
      <c r="L21" s="103"/>
      <c r="M21" s="103"/>
      <c r="N21" s="237">
        <v>0</v>
      </c>
      <c r="O21" s="103"/>
      <c r="P21" s="103"/>
    </row>
    <row r="22" spans="1:16" ht="17.100000000000001" customHeight="1" x14ac:dyDescent="0.25">
      <c r="A22" s="15"/>
      <c r="B22" s="87" t="s">
        <v>854</v>
      </c>
      <c r="C22" s="118"/>
      <c r="D22" s="87" t="s">
        <v>873</v>
      </c>
      <c r="E22" s="119"/>
      <c r="F22" s="119"/>
      <c r="G22" s="119"/>
      <c r="H22" s="118"/>
      <c r="I22" s="87" t="s">
        <v>856</v>
      </c>
      <c r="J22" s="119"/>
      <c r="K22" s="237">
        <v>0</v>
      </c>
      <c r="L22" s="103"/>
      <c r="M22" s="103"/>
      <c r="N22" s="237">
        <v>1132692.3999999999</v>
      </c>
      <c r="O22" s="103"/>
      <c r="P22" s="103"/>
    </row>
    <row r="23" spans="1:16" ht="17.100000000000001" customHeight="1" x14ac:dyDescent="0.25">
      <c r="A23" s="15"/>
      <c r="B23" s="87" t="s">
        <v>874</v>
      </c>
      <c r="C23" s="118"/>
      <c r="D23" s="87" t="s">
        <v>875</v>
      </c>
      <c r="E23" s="119"/>
      <c r="F23" s="119"/>
      <c r="G23" s="119"/>
      <c r="H23" s="118"/>
      <c r="I23" s="87" t="s">
        <v>856</v>
      </c>
      <c r="J23" s="119"/>
      <c r="K23" s="237">
        <v>0</v>
      </c>
      <c r="L23" s="103"/>
      <c r="M23" s="103"/>
      <c r="N23" s="237">
        <v>312247.40000000002</v>
      </c>
      <c r="O23" s="103"/>
      <c r="P23" s="103"/>
    </row>
    <row r="24" spans="1:16" ht="17.100000000000001" customHeight="1" x14ac:dyDescent="0.25">
      <c r="A24" s="15"/>
      <c r="B24" s="87" t="s">
        <v>876</v>
      </c>
      <c r="C24" s="118"/>
      <c r="D24" s="87" t="s">
        <v>877</v>
      </c>
      <c r="E24" s="119"/>
      <c r="F24" s="119"/>
      <c r="G24" s="119"/>
      <c r="H24" s="118"/>
      <c r="I24" s="87" t="s">
        <v>856</v>
      </c>
      <c r="J24" s="119"/>
      <c r="K24" s="237">
        <v>170010</v>
      </c>
      <c r="L24" s="103"/>
      <c r="M24" s="103"/>
      <c r="N24" s="237">
        <v>0</v>
      </c>
      <c r="O24" s="103"/>
      <c r="P24" s="103"/>
    </row>
    <row r="25" spans="1:16" ht="17.100000000000001" customHeight="1" x14ac:dyDescent="0.25">
      <c r="A25" s="15"/>
      <c r="B25" s="87" t="s">
        <v>876</v>
      </c>
      <c r="C25" s="118"/>
      <c r="D25" s="87" t="s">
        <v>878</v>
      </c>
      <c r="E25" s="119"/>
      <c r="F25" s="119"/>
      <c r="G25" s="119"/>
      <c r="H25" s="118"/>
      <c r="I25" s="87" t="s">
        <v>856</v>
      </c>
      <c r="J25" s="119"/>
      <c r="K25" s="237">
        <v>118748</v>
      </c>
      <c r="L25" s="103"/>
      <c r="M25" s="103"/>
      <c r="N25" s="237">
        <v>0</v>
      </c>
      <c r="O25" s="103"/>
      <c r="P25" s="103"/>
    </row>
    <row r="26" spans="1:16" ht="17.100000000000001" customHeight="1" x14ac:dyDescent="0.25">
      <c r="A26" s="15"/>
      <c r="B26" s="87" t="s">
        <v>876</v>
      </c>
      <c r="C26" s="118"/>
      <c r="D26" s="87" t="s">
        <v>879</v>
      </c>
      <c r="E26" s="119"/>
      <c r="F26" s="119"/>
      <c r="G26" s="119"/>
      <c r="H26" s="118"/>
      <c r="I26" s="87" t="s">
        <v>856</v>
      </c>
      <c r="J26" s="119"/>
      <c r="K26" s="237">
        <v>40500</v>
      </c>
      <c r="L26" s="103"/>
      <c r="M26" s="103"/>
      <c r="N26" s="237">
        <v>0</v>
      </c>
      <c r="O26" s="103"/>
      <c r="P26" s="103"/>
    </row>
    <row r="27" spans="1:16" ht="17.100000000000001" customHeight="1" x14ac:dyDescent="0.25">
      <c r="A27" s="15"/>
      <c r="B27" s="87" t="s">
        <v>876</v>
      </c>
      <c r="C27" s="118"/>
      <c r="D27" s="87" t="s">
        <v>880</v>
      </c>
      <c r="E27" s="119"/>
      <c r="F27" s="119"/>
      <c r="G27" s="119"/>
      <c r="H27" s="118"/>
      <c r="I27" s="87" t="s">
        <v>856</v>
      </c>
      <c r="J27" s="119"/>
      <c r="K27" s="237">
        <v>157611</v>
      </c>
      <c r="L27" s="103"/>
      <c r="M27" s="103"/>
      <c r="N27" s="237">
        <v>0</v>
      </c>
      <c r="O27" s="103"/>
      <c r="P27" s="103"/>
    </row>
    <row r="28" spans="1:16" ht="17.100000000000001" customHeight="1" x14ac:dyDescent="0.25">
      <c r="A28" s="15"/>
      <c r="B28" s="87" t="s">
        <v>874</v>
      </c>
      <c r="C28" s="118"/>
      <c r="D28" s="87" t="s">
        <v>881</v>
      </c>
      <c r="E28" s="119"/>
      <c r="F28" s="119"/>
      <c r="G28" s="119"/>
      <c r="H28" s="118"/>
      <c r="I28" s="87" t="s">
        <v>856</v>
      </c>
      <c r="J28" s="119"/>
      <c r="K28" s="237">
        <v>395926</v>
      </c>
      <c r="L28" s="103"/>
      <c r="M28" s="103"/>
      <c r="N28" s="237">
        <v>204078.8</v>
      </c>
      <c r="O28" s="103"/>
      <c r="P28" s="103"/>
    </row>
    <row r="29" spans="1:16" ht="17.100000000000001" customHeight="1" x14ac:dyDescent="0.25">
      <c r="A29" s="15"/>
      <c r="B29" s="87" t="s">
        <v>874</v>
      </c>
      <c r="C29" s="118"/>
      <c r="D29" s="87" t="s">
        <v>778</v>
      </c>
      <c r="E29" s="119"/>
      <c r="F29" s="119"/>
      <c r="G29" s="119"/>
      <c r="H29" s="118"/>
      <c r="I29" s="87" t="s">
        <v>856</v>
      </c>
      <c r="J29" s="119"/>
      <c r="K29" s="237">
        <v>731768</v>
      </c>
      <c r="L29" s="103"/>
      <c r="M29" s="103"/>
      <c r="N29" s="237">
        <v>40482.199999999997</v>
      </c>
      <c r="O29" s="103"/>
      <c r="P29" s="103"/>
    </row>
    <row r="30" spans="1:16" ht="17.100000000000001" customHeight="1" x14ac:dyDescent="0.25">
      <c r="A30" s="15"/>
      <c r="B30" s="87" t="s">
        <v>874</v>
      </c>
      <c r="C30" s="118"/>
      <c r="D30" s="87" t="s">
        <v>882</v>
      </c>
      <c r="E30" s="119"/>
      <c r="F30" s="119"/>
      <c r="G30" s="119"/>
      <c r="H30" s="118"/>
      <c r="I30" s="87" t="s">
        <v>856</v>
      </c>
      <c r="J30" s="119"/>
      <c r="K30" s="237">
        <v>108488</v>
      </c>
      <c r="L30" s="103"/>
      <c r="M30" s="103"/>
      <c r="N30" s="237">
        <v>184373.7</v>
      </c>
      <c r="O30" s="103"/>
      <c r="P30" s="103"/>
    </row>
    <row r="31" spans="1:16" ht="17.100000000000001" customHeight="1" x14ac:dyDescent="0.25">
      <c r="A31" s="15"/>
      <c r="B31" s="87" t="s">
        <v>874</v>
      </c>
      <c r="C31" s="118"/>
      <c r="D31" s="87" t="s">
        <v>883</v>
      </c>
      <c r="E31" s="119"/>
      <c r="F31" s="119"/>
      <c r="G31" s="119"/>
      <c r="H31" s="118"/>
      <c r="I31" s="87" t="s">
        <v>856</v>
      </c>
      <c r="J31" s="119"/>
      <c r="K31" s="237">
        <v>0</v>
      </c>
      <c r="L31" s="103"/>
      <c r="M31" s="103"/>
      <c r="N31" s="237">
        <v>219329.4</v>
      </c>
      <c r="O31" s="103"/>
      <c r="P31" s="103"/>
    </row>
    <row r="32" spans="1:16" ht="17.100000000000001" customHeight="1" x14ac:dyDescent="0.25">
      <c r="A32" s="15"/>
      <c r="B32" s="87" t="s">
        <v>865</v>
      </c>
      <c r="C32" s="118"/>
      <c r="D32" s="87" t="s">
        <v>884</v>
      </c>
      <c r="E32" s="119"/>
      <c r="F32" s="119"/>
      <c r="G32" s="119"/>
      <c r="H32" s="118"/>
      <c r="I32" s="87" t="s">
        <v>856</v>
      </c>
      <c r="J32" s="119"/>
      <c r="K32" s="237">
        <v>800000</v>
      </c>
      <c r="L32" s="103"/>
      <c r="M32" s="103"/>
      <c r="N32" s="237">
        <v>0</v>
      </c>
      <c r="O32" s="237"/>
      <c r="P32" s="237"/>
    </row>
    <row r="33" spans="1:16" ht="17.100000000000001" customHeight="1" x14ac:dyDescent="0.25">
      <c r="A33" s="15"/>
      <c r="B33" s="87" t="s">
        <v>865</v>
      </c>
      <c r="C33" s="118"/>
      <c r="D33" s="87" t="s">
        <v>884</v>
      </c>
      <c r="E33" s="119"/>
      <c r="F33" s="119"/>
      <c r="G33" s="119"/>
      <c r="H33" s="118"/>
      <c r="I33" s="87" t="s">
        <v>871</v>
      </c>
      <c r="J33" s="119"/>
      <c r="K33" s="237">
        <v>2423765</v>
      </c>
      <c r="L33" s="103"/>
      <c r="M33" s="103"/>
      <c r="N33" s="237"/>
      <c r="O33" s="237"/>
      <c r="P33" s="237"/>
    </row>
    <row r="34" spans="1:16" ht="17.100000000000001" customHeight="1" x14ac:dyDescent="0.25">
      <c r="A34" s="15"/>
      <c r="B34" s="87" t="s">
        <v>865</v>
      </c>
      <c r="C34" s="118"/>
      <c r="D34" s="87" t="s">
        <v>866</v>
      </c>
      <c r="E34" s="119"/>
      <c r="F34" s="119"/>
      <c r="G34" s="119"/>
      <c r="H34" s="118"/>
      <c r="I34" s="87" t="s">
        <v>856</v>
      </c>
      <c r="J34" s="119"/>
      <c r="K34" s="237">
        <v>510000</v>
      </c>
      <c r="L34" s="103"/>
      <c r="M34" s="103"/>
      <c r="N34" s="237">
        <v>50000</v>
      </c>
      <c r="O34" s="103"/>
      <c r="P34" s="103"/>
    </row>
    <row r="35" spans="1:16" ht="17.100000000000001" customHeight="1" x14ac:dyDescent="0.25">
      <c r="A35" s="15"/>
      <c r="B35" s="87" t="s">
        <v>865</v>
      </c>
      <c r="C35" s="118"/>
      <c r="D35" s="87" t="s">
        <v>866</v>
      </c>
      <c r="E35" s="119"/>
      <c r="F35" s="119"/>
      <c r="G35" s="119"/>
      <c r="H35" s="118"/>
      <c r="I35" s="87" t="s">
        <v>871</v>
      </c>
      <c r="J35" s="119"/>
      <c r="K35" s="237">
        <v>1200000</v>
      </c>
      <c r="L35" s="103"/>
      <c r="M35" s="103"/>
      <c r="N35" s="237">
        <v>471733</v>
      </c>
      <c r="O35" s="103"/>
      <c r="P35" s="103"/>
    </row>
    <row r="36" spans="1:16" ht="17.100000000000001" customHeight="1" x14ac:dyDescent="0.25">
      <c r="A36" s="15"/>
      <c r="B36" s="87"/>
      <c r="C36" s="118"/>
      <c r="D36" s="87"/>
      <c r="E36" s="119"/>
      <c r="F36" s="119"/>
      <c r="G36" s="119"/>
      <c r="H36" s="118"/>
      <c r="I36" s="87"/>
      <c r="J36" s="119"/>
      <c r="K36" s="237"/>
      <c r="L36" s="103"/>
      <c r="M36" s="103"/>
      <c r="N36" s="237"/>
      <c r="O36" s="103"/>
      <c r="P36" s="103"/>
    </row>
    <row r="37" spans="1:16" ht="17.100000000000001" customHeight="1" x14ac:dyDescent="0.25">
      <c r="A37" s="15"/>
      <c r="B37" s="87"/>
      <c r="C37" s="118"/>
      <c r="D37" s="87"/>
      <c r="E37" s="119"/>
      <c r="F37" s="119"/>
      <c r="G37" s="119"/>
      <c r="H37" s="118"/>
      <c r="I37" s="87"/>
      <c r="J37" s="119"/>
      <c r="K37" s="237"/>
      <c r="L37" s="103"/>
      <c r="M37" s="103"/>
      <c r="N37" s="237"/>
      <c r="O37" s="103"/>
      <c r="P37" s="103"/>
    </row>
    <row r="38" spans="1:16" ht="17.100000000000001" customHeight="1" x14ac:dyDescent="0.25">
      <c r="A38" s="15"/>
      <c r="B38" s="87"/>
      <c r="C38" s="118"/>
      <c r="D38" s="87"/>
      <c r="E38" s="119"/>
      <c r="F38" s="119"/>
      <c r="G38" s="119"/>
      <c r="H38" s="118"/>
      <c r="I38" s="87"/>
      <c r="J38" s="119"/>
      <c r="K38" s="237"/>
      <c r="L38" s="103"/>
      <c r="M38" s="103"/>
      <c r="N38" s="237"/>
      <c r="O38" s="103"/>
      <c r="P38" s="103"/>
    </row>
    <row r="39" spans="1:16" ht="17.100000000000001" customHeight="1" x14ac:dyDescent="0.25">
      <c r="A39" s="15"/>
      <c r="B39" s="87"/>
      <c r="C39" s="118"/>
      <c r="D39" s="87"/>
      <c r="E39" s="119"/>
      <c r="F39" s="119"/>
      <c r="G39" s="119"/>
      <c r="H39" s="118"/>
      <c r="I39" s="87"/>
      <c r="J39" s="119"/>
      <c r="K39" s="237"/>
      <c r="L39" s="103"/>
      <c r="M39" s="103"/>
      <c r="N39" s="237"/>
      <c r="O39" s="103"/>
      <c r="P39" s="103"/>
    </row>
    <row r="40" spans="1:16" ht="17.100000000000001" customHeight="1" x14ac:dyDescent="0.25">
      <c r="A40" s="15"/>
      <c r="B40" s="238" t="s">
        <v>885</v>
      </c>
      <c r="C40" s="118"/>
      <c r="D40" s="87"/>
      <c r="E40" s="119"/>
      <c r="F40" s="119"/>
      <c r="G40" s="119"/>
      <c r="H40" s="118"/>
      <c r="I40" s="243" t="s">
        <v>885</v>
      </c>
      <c r="J40" s="118"/>
      <c r="K40" s="239">
        <f>SUM(K6:K38)</f>
        <v>31394186</v>
      </c>
      <c r="L40" s="119"/>
      <c r="M40" s="118"/>
      <c r="N40" s="239">
        <f>SUM(N6:N39)</f>
        <v>35219826.299999997</v>
      </c>
      <c r="O40" s="119"/>
      <c r="P40" s="118"/>
    </row>
    <row r="41" spans="1:16" ht="17.100000000000001" customHeight="1" x14ac:dyDescent="0.25">
      <c r="A41" s="15"/>
      <c r="B41" s="244"/>
      <c r="C41" s="245"/>
      <c r="D41" s="245"/>
      <c r="E41" s="245"/>
      <c r="F41" s="245"/>
      <c r="G41" s="245"/>
      <c r="H41" s="245"/>
      <c r="I41" s="245"/>
      <c r="J41" s="245"/>
      <c r="K41" s="245"/>
      <c r="L41" s="245"/>
      <c r="M41" s="245"/>
      <c r="N41" s="245"/>
      <c r="O41" s="245"/>
      <c r="P41" s="245"/>
    </row>
    <row r="42" spans="1:16" ht="17.100000000000001" customHeight="1" x14ac:dyDescent="0.25">
      <c r="A42" s="15"/>
      <c r="B42" s="242"/>
      <c r="C42" s="84"/>
      <c r="D42" s="84"/>
      <c r="E42" s="84"/>
      <c r="F42" s="84"/>
      <c r="G42" s="84"/>
      <c r="H42" s="84"/>
      <c r="I42" s="84"/>
      <c r="J42" s="84"/>
      <c r="K42" s="84"/>
      <c r="L42" s="84"/>
      <c r="M42" s="84"/>
      <c r="N42" s="84"/>
      <c r="O42" s="84"/>
      <c r="P42" s="84"/>
    </row>
    <row r="43" spans="1:16" ht="17.100000000000001" customHeight="1" x14ac:dyDescent="0.25">
      <c r="A43" s="15"/>
      <c r="B43" s="241" t="s">
        <v>886</v>
      </c>
      <c r="C43" s="84"/>
      <c r="D43" s="84"/>
      <c r="E43" s="84"/>
      <c r="F43" s="84"/>
      <c r="G43" s="84"/>
      <c r="H43" s="84"/>
      <c r="I43" s="84"/>
      <c r="J43" s="84"/>
      <c r="K43" s="84"/>
      <c r="L43" s="84"/>
      <c r="M43" s="84"/>
      <c r="N43" s="84"/>
      <c r="O43" s="84"/>
      <c r="P43" s="84"/>
    </row>
    <row r="44" spans="1:16" ht="17.100000000000001" customHeight="1" x14ac:dyDescent="0.25">
      <c r="A44" s="15"/>
      <c r="B44" s="242"/>
      <c r="C44" s="84"/>
      <c r="D44" s="84"/>
      <c r="E44" s="84"/>
      <c r="F44" s="84"/>
      <c r="G44" s="84"/>
      <c r="H44" s="84"/>
      <c r="I44" s="84"/>
      <c r="J44" s="84"/>
      <c r="K44" s="84"/>
      <c r="L44" s="84"/>
      <c r="M44" s="84"/>
      <c r="N44" s="84"/>
      <c r="O44" s="84"/>
      <c r="P44" s="84"/>
    </row>
    <row r="45" spans="1:16" ht="17.100000000000001" customHeight="1" x14ac:dyDescent="0.25">
      <c r="A45" s="15"/>
      <c r="B45" s="242"/>
      <c r="C45" s="84"/>
      <c r="D45" s="84"/>
      <c r="E45" s="84"/>
      <c r="F45" s="84"/>
      <c r="G45" s="84"/>
      <c r="H45" s="84"/>
      <c r="I45" s="84"/>
      <c r="J45" s="84"/>
      <c r="K45" s="84"/>
      <c r="L45" s="84"/>
      <c r="M45" s="84"/>
      <c r="N45" s="84"/>
      <c r="O45" s="84"/>
      <c r="P45" s="84"/>
    </row>
    <row r="46" spans="1:16" ht="17.100000000000001" customHeight="1" x14ac:dyDescent="0.25">
      <c r="A46" s="15"/>
      <c r="B46" s="242"/>
      <c r="C46" s="84"/>
      <c r="D46" s="84"/>
      <c r="E46" s="84"/>
      <c r="F46" s="84"/>
      <c r="G46" s="84"/>
      <c r="H46" s="84"/>
      <c r="I46" s="84"/>
      <c r="J46" s="84"/>
      <c r="K46" s="84"/>
      <c r="L46" s="84"/>
      <c r="M46" s="84"/>
      <c r="N46" s="84"/>
      <c r="O46" s="84"/>
      <c r="P46" s="84"/>
    </row>
    <row r="47" spans="1:16" ht="17.100000000000001" customHeight="1" x14ac:dyDescent="0.25">
      <c r="A47" s="15"/>
      <c r="B47" s="240" t="s">
        <v>887</v>
      </c>
      <c r="C47" s="84"/>
      <c r="D47" s="84"/>
      <c r="E47" s="84"/>
      <c r="F47" s="84"/>
      <c r="G47" s="84"/>
      <c r="H47" s="84"/>
      <c r="I47" s="84"/>
      <c r="J47" s="84"/>
      <c r="K47" s="84"/>
      <c r="L47" s="84"/>
      <c r="M47" s="84"/>
      <c r="N47" s="84"/>
      <c r="O47" s="84"/>
      <c r="P47" s="84"/>
    </row>
    <row r="48" spans="1:16" ht="17.100000000000001" customHeight="1" x14ac:dyDescent="0.25">
      <c r="A48" s="15"/>
      <c r="B48" s="84"/>
      <c r="C48" s="84"/>
      <c r="D48" s="84"/>
      <c r="E48" s="84"/>
      <c r="F48" s="84"/>
      <c r="G48" s="84"/>
      <c r="H48" s="84"/>
      <c r="I48" s="84"/>
      <c r="J48" s="84"/>
      <c r="K48" s="84"/>
      <c r="L48" s="84"/>
      <c r="M48" s="84"/>
      <c r="N48" s="84"/>
      <c r="O48" s="84"/>
      <c r="P48" s="84"/>
    </row>
    <row r="49" spans="1:16" ht="17.100000000000001" customHeight="1" x14ac:dyDescent="0.25">
      <c r="A49" s="15"/>
      <c r="B49" s="84"/>
      <c r="C49" s="84"/>
      <c r="D49" s="84"/>
      <c r="E49" s="84"/>
      <c r="F49" s="84"/>
      <c r="G49" s="84"/>
      <c r="H49" s="84"/>
      <c r="I49" s="84"/>
      <c r="J49" s="84"/>
      <c r="K49" s="84"/>
      <c r="L49" s="84"/>
      <c r="M49" s="84"/>
      <c r="N49" s="84"/>
      <c r="O49" s="84"/>
      <c r="P49" s="84"/>
    </row>
    <row r="50" spans="1:16" ht="17.100000000000001" customHeight="1" x14ac:dyDescent="0.25"/>
    <row r="51" spans="1:16" ht="17.100000000000001" customHeight="1" x14ac:dyDescent="0.25"/>
    <row r="52" spans="1:16" ht="17.100000000000001" customHeight="1" x14ac:dyDescent="0.25"/>
    <row r="53" spans="1:16" ht="17.100000000000001" customHeight="1" x14ac:dyDescent="0.25"/>
  </sheetData>
  <sheetProtection sheet="1" objects="1" scenarios="1" formatColumns="0" formatRows="0"/>
  <mergeCells count="182">
    <mergeCell ref="N37:P37"/>
    <mergeCell ref="N36:P36"/>
    <mergeCell ref="N27:P27"/>
    <mergeCell ref="N28:P28"/>
    <mergeCell ref="N29:P29"/>
    <mergeCell ref="N30:P30"/>
    <mergeCell ref="N31:P31"/>
    <mergeCell ref="K32:M32"/>
    <mergeCell ref="K33:M33"/>
    <mergeCell ref="K34:M34"/>
    <mergeCell ref="K35:M35"/>
    <mergeCell ref="K36:M36"/>
    <mergeCell ref="K37:M37"/>
    <mergeCell ref="B32:C32"/>
    <mergeCell ref="B33:C33"/>
    <mergeCell ref="B34:C34"/>
    <mergeCell ref="B35:C35"/>
    <mergeCell ref="B36:C36"/>
    <mergeCell ref="B27:C27"/>
    <mergeCell ref="B28:C28"/>
    <mergeCell ref="B29:C29"/>
    <mergeCell ref="I27:J27"/>
    <mergeCell ref="I28:J28"/>
    <mergeCell ref="I29:J29"/>
    <mergeCell ref="I30:J30"/>
    <mergeCell ref="I32:J32"/>
    <mergeCell ref="I33:J33"/>
    <mergeCell ref="I34:J34"/>
    <mergeCell ref="I35:J35"/>
    <mergeCell ref="I36:J36"/>
    <mergeCell ref="B8:C8"/>
    <mergeCell ref="N6:P6"/>
    <mergeCell ref="I12:J12"/>
    <mergeCell ref="K6:M6"/>
    <mergeCell ref="B10:C10"/>
    <mergeCell ref="I14:J14"/>
    <mergeCell ref="N7:P7"/>
    <mergeCell ref="D15:H15"/>
    <mergeCell ref="N8:P8"/>
    <mergeCell ref="K12:M12"/>
    <mergeCell ref="K8:M8"/>
    <mergeCell ref="I7:J7"/>
    <mergeCell ref="K14:M14"/>
    <mergeCell ref="K7:M7"/>
    <mergeCell ref="N14:P15"/>
    <mergeCell ref="D9:H9"/>
    <mergeCell ref="K9:M9"/>
    <mergeCell ref="I13:J13"/>
    <mergeCell ref="K11:M11"/>
    <mergeCell ref="D10:H10"/>
    <mergeCell ref="B12:C12"/>
    <mergeCell ref="D12:H12"/>
    <mergeCell ref="B6:C6"/>
    <mergeCell ref="B3:P3"/>
    <mergeCell ref="K4:M5"/>
    <mergeCell ref="B2:P2"/>
    <mergeCell ref="N4:P5"/>
    <mergeCell ref="D6:H6"/>
    <mergeCell ref="B9:C9"/>
    <mergeCell ref="D18:H18"/>
    <mergeCell ref="K15:M15"/>
    <mergeCell ref="N13:P13"/>
    <mergeCell ref="D13:H13"/>
    <mergeCell ref="N18:P18"/>
    <mergeCell ref="B4:C5"/>
    <mergeCell ref="I4:J5"/>
    <mergeCell ref="D4:H5"/>
    <mergeCell ref="I15:J15"/>
    <mergeCell ref="B14:C14"/>
    <mergeCell ref="B13:C13"/>
    <mergeCell ref="B16:C16"/>
    <mergeCell ref="B18:C18"/>
    <mergeCell ref="B11:C11"/>
    <mergeCell ref="K10:M10"/>
    <mergeCell ref="K16:M16"/>
    <mergeCell ref="B15:C15"/>
    <mergeCell ref="I10:J10"/>
    <mergeCell ref="I40:J40"/>
    <mergeCell ref="D14:H14"/>
    <mergeCell ref="I9:J9"/>
    <mergeCell ref="B7:C7"/>
    <mergeCell ref="B41:P42"/>
    <mergeCell ref="I11:J11"/>
    <mergeCell ref="B17:C17"/>
    <mergeCell ref="D7:H7"/>
    <mergeCell ref="D17:H17"/>
    <mergeCell ref="K18:M18"/>
    <mergeCell ref="I8:J8"/>
    <mergeCell ref="I17:J17"/>
    <mergeCell ref="D16:H16"/>
    <mergeCell ref="K13:M13"/>
    <mergeCell ref="D8:H8"/>
    <mergeCell ref="D31:H31"/>
    <mergeCell ref="D32:H32"/>
    <mergeCell ref="D33:H33"/>
    <mergeCell ref="D34:H34"/>
    <mergeCell ref="D35:H35"/>
    <mergeCell ref="N40:P40"/>
    <mergeCell ref="I16:J16"/>
    <mergeCell ref="I6:J6"/>
    <mergeCell ref="B20:C20"/>
    <mergeCell ref="D20:H20"/>
    <mergeCell ref="I24:J24"/>
    <mergeCell ref="I25:J25"/>
    <mergeCell ref="K21:M21"/>
    <mergeCell ref="K22:M22"/>
    <mergeCell ref="B47:P49"/>
    <mergeCell ref="B43:P46"/>
    <mergeCell ref="I26:J26"/>
    <mergeCell ref="N24:P24"/>
    <mergeCell ref="N25:P25"/>
    <mergeCell ref="N26:P26"/>
    <mergeCell ref="K24:M24"/>
    <mergeCell ref="K25:M25"/>
    <mergeCell ref="K26:M26"/>
    <mergeCell ref="B37:C37"/>
    <mergeCell ref="D24:H24"/>
    <mergeCell ref="D25:H25"/>
    <mergeCell ref="D26:H26"/>
    <mergeCell ref="D27:H27"/>
    <mergeCell ref="D28:H28"/>
    <mergeCell ref="D29:H29"/>
    <mergeCell ref="D30:H30"/>
    <mergeCell ref="D11:H11"/>
    <mergeCell ref="B40:C40"/>
    <mergeCell ref="K40:M40"/>
    <mergeCell ref="B19:C19"/>
    <mergeCell ref="B38:C38"/>
    <mergeCell ref="K19:M19"/>
    <mergeCell ref="K38:M38"/>
    <mergeCell ref="N38:P38"/>
    <mergeCell ref="B21:C21"/>
    <mergeCell ref="N39:P39"/>
    <mergeCell ref="B22:C22"/>
    <mergeCell ref="B23:C23"/>
    <mergeCell ref="D23:H23"/>
    <mergeCell ref="B30:C30"/>
    <mergeCell ref="B31:C31"/>
    <mergeCell ref="K20:M20"/>
    <mergeCell ref="B24:C24"/>
    <mergeCell ref="D19:H19"/>
    <mergeCell ref="D38:H38"/>
    <mergeCell ref="I19:J19"/>
    <mergeCell ref="I38:J38"/>
    <mergeCell ref="N16:P17"/>
    <mergeCell ref="B39:C39"/>
    <mergeCell ref="D39:H39"/>
    <mergeCell ref="I39:J39"/>
    <mergeCell ref="K39:M39"/>
    <mergeCell ref="D40:H40"/>
    <mergeCell ref="K17:M17"/>
    <mergeCell ref="I18:J18"/>
    <mergeCell ref="I31:J31"/>
    <mergeCell ref="I37:J37"/>
    <mergeCell ref="K27:M27"/>
    <mergeCell ref="K28:M28"/>
    <mergeCell ref="K29:M29"/>
    <mergeCell ref="K30:M30"/>
    <mergeCell ref="K31:M31"/>
    <mergeCell ref="D36:H36"/>
    <mergeCell ref="D37:H37"/>
    <mergeCell ref="B25:C25"/>
    <mergeCell ref="B26:C26"/>
    <mergeCell ref="K23:M23"/>
    <mergeCell ref="D21:H21"/>
    <mergeCell ref="D22:H22"/>
    <mergeCell ref="I20:J20"/>
    <mergeCell ref="I21:J21"/>
    <mergeCell ref="I22:J22"/>
    <mergeCell ref="I23:J23"/>
    <mergeCell ref="N9:P9"/>
    <mergeCell ref="N10:P10"/>
    <mergeCell ref="N11:P11"/>
    <mergeCell ref="N12:P12"/>
    <mergeCell ref="N19:P19"/>
    <mergeCell ref="N20:P20"/>
    <mergeCell ref="N34:P34"/>
    <mergeCell ref="N35:P35"/>
    <mergeCell ref="N32:P33"/>
    <mergeCell ref="N21:P21"/>
    <mergeCell ref="N22:P22"/>
    <mergeCell ref="N23:P23"/>
  </mergeCells>
  <dataValidations count="4">
    <dataValidation type="list" allowBlank="1" showInputMessage="1" showErrorMessage="1" prompt="Select source of co-financing" sqref="B6:C39" xr:uid="{00000000-0002-0000-1100-000000000000}">
      <formula1>"Recipient Country Government, GEF Agency, Donor Agency, Private Sector, Civil Society Organization, Beneficiaries, Others"</formula1>
    </dataValidation>
    <dataValidation type="list" allowBlank="1" sqref="B6:B39" xr:uid="{00000000-0002-0000-1100-000002000000}">
      <formula1>"Recipient Country Government,GEF Agency,Donor Agency,Private Sector,Civil Society Organization,Beneficiaries,Others"</formula1>
    </dataValidation>
    <dataValidation type="list" allowBlank="1" showInputMessage="1" showErrorMessage="1" prompt="Select Type of Co-financing" sqref="I6:J39" xr:uid="{00000000-0002-0000-1100-000001000000}">
      <formula1>"Grant, Loan, Guarantee, Equity Investment, In-kind, Public Investment, Other "</formula1>
    </dataValidation>
    <dataValidation type="list" allowBlank="1" sqref="I6:I39" xr:uid="{00000000-0002-0000-1100-000003000000}">
      <formula1>"Grant,Loan,Guarantee,Equity Investment,In-kind,Public Investment,Other"</formula1>
    </dataValidation>
  </dataValidations>
  <hyperlinks>
    <hyperlink ref="B47"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V93"/>
  <sheetViews>
    <sheetView showGridLines="0" view="pageBreakPreview" zoomScale="110" zoomScaleNormal="100" zoomScaleSheetLayoutView="110" workbookViewId="0">
      <selection activeCell="R104" sqref="R104"/>
    </sheetView>
  </sheetViews>
  <sheetFormatPr defaultColWidth="8.85546875" defaultRowHeight="15" x14ac:dyDescent="0.25"/>
  <cols>
    <col min="1" max="1" width="1.42578125" customWidth="1"/>
    <col min="4" max="4" width="32.140625" customWidth="1"/>
    <col min="15" max="15" width="20.42578125" customWidth="1"/>
  </cols>
  <sheetData>
    <row r="1" spans="1:22" ht="17.100000000000001" customHeight="1" x14ac:dyDescent="0.25">
      <c r="A1" s="15"/>
      <c r="B1" s="102"/>
      <c r="C1" s="84"/>
      <c r="D1" s="84"/>
      <c r="E1" s="84"/>
      <c r="F1" s="84"/>
      <c r="G1" s="84"/>
      <c r="H1" s="84"/>
      <c r="I1" s="84"/>
      <c r="J1" s="84"/>
      <c r="K1" s="84"/>
      <c r="L1" s="84"/>
      <c r="M1" s="84"/>
      <c r="N1" s="84"/>
      <c r="O1" s="84"/>
      <c r="P1" s="15"/>
    </row>
    <row r="2" spans="1:22" ht="19.5" customHeight="1" x14ac:dyDescent="0.25">
      <c r="A2" s="15"/>
      <c r="B2" s="247" t="s">
        <v>888</v>
      </c>
      <c r="C2" s="84"/>
      <c r="D2" s="84"/>
      <c r="E2" s="84"/>
      <c r="F2" s="84"/>
      <c r="G2" s="84"/>
      <c r="H2" s="84"/>
      <c r="I2" s="84"/>
      <c r="J2" s="84"/>
      <c r="K2" s="84"/>
      <c r="L2" s="84"/>
      <c r="M2" s="84"/>
      <c r="N2" s="84"/>
      <c r="O2" s="84"/>
      <c r="P2" s="15"/>
    </row>
    <row r="3" spans="1:22" x14ac:dyDescent="0.25">
      <c r="A3" s="15"/>
      <c r="B3" s="102"/>
      <c r="C3" s="84"/>
      <c r="D3" s="84"/>
      <c r="E3" s="84"/>
      <c r="F3" s="84"/>
      <c r="G3" s="84"/>
      <c r="H3" s="84"/>
      <c r="I3" s="84"/>
      <c r="J3" s="84"/>
      <c r="K3" s="84"/>
      <c r="L3" s="84"/>
      <c r="M3" s="84"/>
      <c r="N3" s="84"/>
      <c r="O3" s="84"/>
      <c r="P3" s="15"/>
    </row>
    <row r="4" spans="1:22" ht="14.45" customHeight="1" x14ac:dyDescent="0.25">
      <c r="A4" s="15"/>
      <c r="B4" s="265" t="s">
        <v>889</v>
      </c>
      <c r="C4" s="84"/>
      <c r="D4" s="84"/>
      <c r="E4" s="84"/>
      <c r="F4" s="84"/>
      <c r="G4" s="84"/>
      <c r="H4" s="84"/>
      <c r="I4" s="84"/>
      <c r="J4" s="84"/>
      <c r="K4" s="84"/>
      <c r="L4" s="84"/>
      <c r="M4" s="84"/>
      <c r="N4" s="84"/>
      <c r="O4" s="84"/>
      <c r="P4" s="15"/>
    </row>
    <row r="5" spans="1:22" ht="17.100000000000001" customHeight="1" x14ac:dyDescent="0.25">
      <c r="A5" s="15"/>
      <c r="B5" s="84"/>
      <c r="C5" s="84"/>
      <c r="D5" s="84"/>
      <c r="E5" s="84"/>
      <c r="F5" s="84"/>
      <c r="G5" s="84"/>
      <c r="H5" s="84"/>
      <c r="I5" s="84"/>
      <c r="J5" s="84"/>
      <c r="K5" s="84"/>
      <c r="L5" s="84"/>
      <c r="M5" s="84"/>
      <c r="N5" s="84"/>
      <c r="O5" s="84"/>
      <c r="P5" s="15"/>
    </row>
    <row r="6" spans="1:22" ht="17.100000000000001" customHeight="1" x14ac:dyDescent="0.25">
      <c r="A6" s="15"/>
      <c r="B6" s="138" t="s">
        <v>890</v>
      </c>
      <c r="C6" s="84"/>
      <c r="D6" s="84"/>
      <c r="E6" s="84"/>
      <c r="F6" s="84"/>
      <c r="G6" s="84"/>
      <c r="H6" s="84"/>
      <c r="I6" s="84"/>
      <c r="J6" s="84"/>
      <c r="K6" s="22" t="s">
        <v>86</v>
      </c>
      <c r="L6" s="15"/>
      <c r="M6" s="15"/>
      <c r="N6" s="15"/>
      <c r="O6" s="15"/>
      <c r="P6" s="15"/>
    </row>
    <row r="7" spans="1:22" ht="17.100000000000001" customHeight="1" x14ac:dyDescent="0.25">
      <c r="A7" s="15"/>
      <c r="B7" s="9"/>
      <c r="C7" s="9"/>
      <c r="D7" s="9"/>
      <c r="E7" s="9"/>
      <c r="F7" s="9"/>
      <c r="G7" s="9"/>
      <c r="H7" s="9"/>
      <c r="I7" s="9"/>
      <c r="J7" s="9"/>
      <c r="K7" s="15"/>
      <c r="L7" s="15"/>
      <c r="M7" s="15"/>
      <c r="N7" s="15"/>
      <c r="O7" s="15"/>
      <c r="P7" s="15"/>
    </row>
    <row r="8" spans="1:22" ht="17.100000000000001" customHeight="1" x14ac:dyDescent="0.25">
      <c r="A8" s="15"/>
      <c r="B8" s="15"/>
      <c r="C8" s="15"/>
      <c r="D8" s="15"/>
      <c r="E8" s="15"/>
      <c r="F8" s="15"/>
      <c r="G8" s="15"/>
      <c r="H8" s="15"/>
      <c r="I8" s="15"/>
      <c r="J8" s="15"/>
      <c r="K8" s="15"/>
      <c r="L8" s="15"/>
      <c r="M8" s="15"/>
      <c r="N8" s="15"/>
      <c r="O8" s="15"/>
      <c r="P8" s="15"/>
    </row>
    <row r="9" spans="1:22" ht="17.45" customHeight="1" x14ac:dyDescent="0.25">
      <c r="A9" s="15"/>
      <c r="B9" s="266" t="s">
        <v>891</v>
      </c>
      <c r="C9" s="119"/>
      <c r="D9" s="118"/>
      <c r="E9" s="266" t="s">
        <v>892</v>
      </c>
      <c r="F9" s="118"/>
      <c r="G9" s="266" t="s">
        <v>893</v>
      </c>
      <c r="H9" s="118"/>
      <c r="I9" s="266" t="s">
        <v>894</v>
      </c>
      <c r="J9" s="119"/>
      <c r="K9" s="118"/>
      <c r="L9" s="266" t="s">
        <v>895</v>
      </c>
      <c r="M9" s="119"/>
      <c r="N9" s="119"/>
      <c r="O9" s="118"/>
      <c r="P9" s="15"/>
    </row>
    <row r="10" spans="1:22" ht="34.5" customHeight="1" x14ac:dyDescent="0.25">
      <c r="A10" s="15"/>
      <c r="B10" s="98" t="s">
        <v>896</v>
      </c>
      <c r="C10" s="119"/>
      <c r="D10" s="118"/>
      <c r="E10" s="256">
        <v>7.9945719999999998</v>
      </c>
      <c r="F10" s="257"/>
      <c r="G10" s="256">
        <v>-77.112567999999996</v>
      </c>
      <c r="H10" s="257"/>
      <c r="I10" s="180">
        <v>8738091</v>
      </c>
      <c r="J10" s="263"/>
      <c r="K10" s="264"/>
      <c r="L10" s="87" t="s">
        <v>897</v>
      </c>
      <c r="M10" s="119"/>
      <c r="N10" s="119"/>
      <c r="O10" s="118"/>
      <c r="P10" s="15"/>
    </row>
    <row r="11" spans="1:22" ht="34.5" customHeight="1" x14ac:dyDescent="0.25">
      <c r="A11" s="15"/>
      <c r="B11" s="98" t="s">
        <v>898</v>
      </c>
      <c r="C11" s="119"/>
      <c r="D11" s="118"/>
      <c r="E11" s="254">
        <v>7.5875440000000003</v>
      </c>
      <c r="F11" s="255"/>
      <c r="G11" s="256">
        <v>-77.294042000000005</v>
      </c>
      <c r="H11" s="257"/>
      <c r="I11" s="87">
        <v>8305321</v>
      </c>
      <c r="J11" s="119"/>
      <c r="K11" s="118"/>
      <c r="L11" s="87" t="s">
        <v>899</v>
      </c>
      <c r="M11" s="119"/>
      <c r="N11" s="119"/>
      <c r="O11" s="118"/>
      <c r="P11" s="15"/>
    </row>
    <row r="12" spans="1:22" ht="34.5" customHeight="1" x14ac:dyDescent="0.25">
      <c r="A12" s="15"/>
      <c r="B12" s="87" t="s">
        <v>900</v>
      </c>
      <c r="C12" s="119"/>
      <c r="D12" s="118"/>
      <c r="E12" s="254">
        <v>8.0636430000000008</v>
      </c>
      <c r="F12" s="255"/>
      <c r="G12" s="256">
        <v>-77.011071000000001</v>
      </c>
      <c r="H12" s="257"/>
      <c r="I12" s="87">
        <v>7782217</v>
      </c>
      <c r="J12" s="119"/>
      <c r="K12" s="118"/>
      <c r="L12" s="87" t="s">
        <v>899</v>
      </c>
      <c r="M12" s="119"/>
      <c r="N12" s="119"/>
      <c r="O12" s="118"/>
      <c r="P12" s="15"/>
      <c r="R12" s="1"/>
      <c r="S12" s="1"/>
      <c r="T12" s="1"/>
      <c r="U12" s="1"/>
      <c r="V12" s="1"/>
    </row>
    <row r="13" spans="1:22" ht="34.5" customHeight="1" x14ac:dyDescent="0.25">
      <c r="A13" s="15"/>
      <c r="B13" s="87" t="s">
        <v>901</v>
      </c>
      <c r="C13" s="119"/>
      <c r="D13" s="118"/>
      <c r="E13" s="254">
        <v>5.3204820000000002</v>
      </c>
      <c r="F13" s="255"/>
      <c r="G13" s="256">
        <v>-76.152384999999995</v>
      </c>
      <c r="H13" s="257"/>
      <c r="I13" s="87">
        <v>3668853</v>
      </c>
      <c r="J13" s="119"/>
      <c r="K13" s="118"/>
      <c r="L13" s="87" t="s">
        <v>902</v>
      </c>
      <c r="M13" s="119"/>
      <c r="N13" s="119"/>
      <c r="O13" s="118"/>
      <c r="P13" s="15"/>
      <c r="R13" s="1"/>
      <c r="S13" s="1"/>
      <c r="T13" s="1"/>
      <c r="U13" s="1"/>
      <c r="V13" s="1"/>
    </row>
    <row r="14" spans="1:22" ht="34.5" customHeight="1" x14ac:dyDescent="0.25">
      <c r="A14" s="15"/>
      <c r="B14" s="87" t="s">
        <v>903</v>
      </c>
      <c r="C14" s="119"/>
      <c r="D14" s="118"/>
      <c r="E14" s="254">
        <v>5.2810430000000004</v>
      </c>
      <c r="F14" s="255"/>
      <c r="G14" s="256">
        <v>-76.399162000000004</v>
      </c>
      <c r="H14" s="257"/>
      <c r="I14" s="87">
        <v>36722017</v>
      </c>
      <c r="J14" s="119"/>
      <c r="K14" s="118"/>
      <c r="L14" s="87" t="s">
        <v>902</v>
      </c>
      <c r="M14" s="119"/>
      <c r="N14" s="119"/>
      <c r="O14" s="118"/>
      <c r="P14" s="15"/>
      <c r="R14" s="1"/>
      <c r="S14" s="1"/>
      <c r="T14" s="1"/>
      <c r="U14" s="1"/>
      <c r="V14" s="1"/>
    </row>
    <row r="15" spans="1:22" ht="34.5" customHeight="1" x14ac:dyDescent="0.25">
      <c r="A15" s="15"/>
      <c r="B15" s="87" t="s">
        <v>904</v>
      </c>
      <c r="C15" s="119"/>
      <c r="D15" s="118"/>
      <c r="E15" s="254">
        <v>2.9025590000000001</v>
      </c>
      <c r="F15" s="255"/>
      <c r="G15" s="256">
        <v>-77.560310000000001</v>
      </c>
      <c r="H15" s="257"/>
      <c r="I15" s="87">
        <v>3829108</v>
      </c>
      <c r="J15" s="119"/>
      <c r="K15" s="118"/>
      <c r="L15" s="87" t="s">
        <v>905</v>
      </c>
      <c r="M15" s="119"/>
      <c r="N15" s="119"/>
      <c r="O15" s="118"/>
      <c r="P15" s="15"/>
      <c r="R15" s="1"/>
      <c r="S15" s="1"/>
      <c r="T15" s="1"/>
      <c r="U15" s="1"/>
      <c r="V15" s="1"/>
    </row>
    <row r="16" spans="1:22" ht="34.5" customHeight="1" x14ac:dyDescent="0.25">
      <c r="A16" s="15"/>
      <c r="B16" s="190" t="s">
        <v>906</v>
      </c>
      <c r="C16" s="286"/>
      <c r="D16" s="287"/>
      <c r="E16" s="288">
        <v>2.8555120000000001</v>
      </c>
      <c r="F16" s="289"/>
      <c r="G16" s="290">
        <v>-77.600622000000001</v>
      </c>
      <c r="H16" s="291"/>
      <c r="I16" s="190">
        <v>3829168</v>
      </c>
      <c r="J16" s="286"/>
      <c r="K16" s="287"/>
      <c r="L16" s="87" t="s">
        <v>905</v>
      </c>
      <c r="M16" s="119"/>
      <c r="N16" s="119"/>
      <c r="O16" s="118"/>
      <c r="P16" s="15"/>
      <c r="R16" s="1"/>
      <c r="S16" s="1"/>
      <c r="T16" s="1"/>
      <c r="U16" s="1"/>
      <c r="V16" s="1"/>
    </row>
    <row r="17" spans="1:22" ht="34.5" customHeight="1" x14ac:dyDescent="0.25">
      <c r="A17" s="15"/>
      <c r="B17" s="87" t="s">
        <v>907</v>
      </c>
      <c r="C17" s="119"/>
      <c r="D17" s="118"/>
      <c r="E17" s="254">
        <v>1.6238379999999999</v>
      </c>
      <c r="F17" s="255"/>
      <c r="G17" s="256">
        <v>-78.865165000000005</v>
      </c>
      <c r="H17" s="257"/>
      <c r="I17" s="87">
        <v>3827978</v>
      </c>
      <c r="J17" s="119"/>
      <c r="K17" s="118"/>
      <c r="L17" s="87" t="s">
        <v>908</v>
      </c>
      <c r="M17" s="119"/>
      <c r="N17" s="119"/>
      <c r="O17" s="118"/>
      <c r="P17" s="15"/>
      <c r="R17" s="1"/>
      <c r="S17" s="1"/>
      <c r="T17" s="1"/>
      <c r="U17" s="1"/>
      <c r="V17" s="1"/>
    </row>
    <row r="18" spans="1:22" ht="34.5" customHeight="1" x14ac:dyDescent="0.25">
      <c r="A18" s="15"/>
      <c r="B18" s="87" t="s">
        <v>909</v>
      </c>
      <c r="C18" s="119"/>
      <c r="D18" s="118"/>
      <c r="E18" s="254">
        <v>1.306756</v>
      </c>
      <c r="F18" s="255"/>
      <c r="G18" s="256">
        <v>-78.296166999999997</v>
      </c>
      <c r="H18" s="257"/>
      <c r="I18" s="87">
        <v>3667085</v>
      </c>
      <c r="J18" s="119"/>
      <c r="K18" s="118"/>
      <c r="L18" s="87" t="s">
        <v>908</v>
      </c>
      <c r="M18" s="119"/>
      <c r="N18" s="119"/>
      <c r="O18" s="118"/>
      <c r="P18" s="15"/>
      <c r="R18" s="1"/>
      <c r="S18" s="1"/>
      <c r="T18" s="1"/>
      <c r="U18" s="1"/>
      <c r="V18" s="1"/>
    </row>
    <row r="19" spans="1:22" ht="34.5" customHeight="1" x14ac:dyDescent="0.25">
      <c r="A19" s="15"/>
      <c r="B19" s="87" t="s">
        <v>910</v>
      </c>
      <c r="C19" s="119"/>
      <c r="D19" s="118"/>
      <c r="E19" s="254">
        <v>3.291696</v>
      </c>
      <c r="F19" s="255"/>
      <c r="G19" s="256">
        <v>-77.242706999999996</v>
      </c>
      <c r="H19" s="257"/>
      <c r="I19" s="87">
        <v>3670170</v>
      </c>
      <c r="J19" s="119"/>
      <c r="K19" s="118"/>
      <c r="L19" s="87" t="s">
        <v>911</v>
      </c>
      <c r="M19" s="119"/>
      <c r="N19" s="119"/>
      <c r="O19" s="118"/>
      <c r="P19" s="15"/>
      <c r="R19" s="1"/>
      <c r="S19" s="1"/>
      <c r="T19" s="1"/>
      <c r="U19" s="1"/>
      <c r="V19" s="1"/>
    </row>
    <row r="20" spans="1:22" ht="34.5" customHeight="1" x14ac:dyDescent="0.25">
      <c r="A20" s="15"/>
      <c r="B20" s="190" t="s">
        <v>912</v>
      </c>
      <c r="C20" s="286"/>
      <c r="D20" s="287"/>
      <c r="E20" s="288">
        <v>3.6595149999999999</v>
      </c>
      <c r="F20" s="289"/>
      <c r="G20" s="290">
        <v>-76.873688999999999</v>
      </c>
      <c r="H20" s="291"/>
      <c r="I20" s="190">
        <v>3690458</v>
      </c>
      <c r="J20" s="286"/>
      <c r="K20" s="287"/>
      <c r="L20" s="87" t="s">
        <v>911</v>
      </c>
      <c r="M20" s="119"/>
      <c r="N20" s="119"/>
      <c r="O20" s="118"/>
      <c r="P20" s="15"/>
      <c r="R20" s="1"/>
      <c r="S20" s="1"/>
      <c r="T20" s="1"/>
      <c r="U20" s="1"/>
      <c r="V20" s="1"/>
    </row>
    <row r="21" spans="1:22" ht="34.5" customHeight="1" x14ac:dyDescent="0.25">
      <c r="A21" s="15"/>
      <c r="B21" s="87" t="s">
        <v>913</v>
      </c>
      <c r="C21" s="119"/>
      <c r="D21" s="118"/>
      <c r="E21" s="254">
        <v>3.6121940000000001</v>
      </c>
      <c r="F21" s="255"/>
      <c r="G21" s="256">
        <v>-76.869536999999994</v>
      </c>
      <c r="H21" s="257"/>
      <c r="I21" s="87">
        <v>3669564</v>
      </c>
      <c r="J21" s="119"/>
      <c r="K21" s="118"/>
      <c r="L21" s="87" t="s">
        <v>911</v>
      </c>
      <c r="M21" s="119"/>
      <c r="N21" s="119"/>
      <c r="O21" s="118"/>
      <c r="P21" s="15"/>
      <c r="R21" s="1"/>
      <c r="S21" s="1"/>
      <c r="T21" s="1"/>
      <c r="U21" s="1"/>
      <c r="V21" s="1"/>
    </row>
    <row r="22" spans="1:22" ht="34.5" customHeight="1" x14ac:dyDescent="0.25">
      <c r="A22" s="15"/>
      <c r="B22" s="87" t="s">
        <v>914</v>
      </c>
      <c r="C22" s="119"/>
      <c r="D22" s="118"/>
      <c r="E22" s="254">
        <v>3.7706559999999998</v>
      </c>
      <c r="F22" s="255"/>
      <c r="G22" s="256">
        <v>-77.169893000000002</v>
      </c>
      <c r="H22" s="257"/>
      <c r="I22" s="87">
        <v>8309905</v>
      </c>
      <c r="J22" s="119"/>
      <c r="K22" s="118"/>
      <c r="L22" s="87" t="s">
        <v>911</v>
      </c>
      <c r="M22" s="119"/>
      <c r="N22" s="119"/>
      <c r="O22" s="118"/>
      <c r="P22" s="15"/>
      <c r="R22" s="1"/>
      <c r="S22" s="1"/>
      <c r="T22" s="1"/>
      <c r="U22" s="1"/>
      <c r="V22" s="1"/>
    </row>
    <row r="23" spans="1:22" x14ac:dyDescent="0.25">
      <c r="A23" s="15"/>
      <c r="B23" s="87" t="s">
        <v>915</v>
      </c>
      <c r="C23" s="119"/>
      <c r="D23" s="118"/>
      <c r="E23" s="254">
        <v>3.8400460000000001</v>
      </c>
      <c r="F23" s="255"/>
      <c r="G23" s="256">
        <v>-76.898201999999998</v>
      </c>
      <c r="H23" s="257"/>
      <c r="I23" s="87">
        <v>3828803</v>
      </c>
      <c r="J23" s="119"/>
      <c r="K23" s="118"/>
      <c r="L23" s="87" t="s">
        <v>911</v>
      </c>
      <c r="M23" s="119"/>
      <c r="N23" s="119"/>
      <c r="O23" s="118"/>
      <c r="P23" s="15"/>
      <c r="R23" s="1"/>
      <c r="S23" s="1"/>
      <c r="T23" s="1"/>
      <c r="U23" s="1"/>
      <c r="V23" s="1"/>
    </row>
    <row r="24" spans="1:22" ht="34.5" customHeight="1" x14ac:dyDescent="0.25">
      <c r="A24" s="15"/>
      <c r="B24" s="87" t="s">
        <v>916</v>
      </c>
      <c r="C24" s="119"/>
      <c r="D24" s="118"/>
      <c r="E24" s="254">
        <v>1.1428480000000001</v>
      </c>
      <c r="F24" s="255"/>
      <c r="G24" s="256">
        <v>-77.983185000000006</v>
      </c>
      <c r="H24" s="257"/>
      <c r="I24" s="87">
        <v>7491032</v>
      </c>
      <c r="J24" s="119"/>
      <c r="K24" s="118"/>
      <c r="L24" s="87" t="s">
        <v>917</v>
      </c>
      <c r="M24" s="119"/>
      <c r="N24" s="119"/>
      <c r="O24" s="118"/>
      <c r="P24" s="15"/>
      <c r="R24" s="1"/>
      <c r="S24" s="1"/>
      <c r="T24" s="1"/>
      <c r="U24" s="1"/>
      <c r="V24" s="1"/>
    </row>
    <row r="25" spans="1:22" ht="34.5" customHeight="1" x14ac:dyDescent="0.25">
      <c r="A25" s="15"/>
      <c r="B25" s="87" t="s">
        <v>918</v>
      </c>
      <c r="C25" s="119"/>
      <c r="D25" s="118"/>
      <c r="E25" s="254">
        <v>2.6903929999999998</v>
      </c>
      <c r="F25" s="255"/>
      <c r="G25" s="256">
        <v>-77.005706000000004</v>
      </c>
      <c r="H25" s="257"/>
      <c r="I25" s="87">
        <v>7631298</v>
      </c>
      <c r="J25" s="119"/>
      <c r="K25" s="118"/>
      <c r="L25" s="87" t="s">
        <v>919</v>
      </c>
      <c r="M25" s="119"/>
      <c r="N25" s="119"/>
      <c r="O25" s="118"/>
      <c r="P25" s="15"/>
      <c r="R25" s="1"/>
      <c r="S25" s="1"/>
      <c r="T25" s="1"/>
      <c r="U25" s="1"/>
      <c r="V25" s="1"/>
    </row>
    <row r="26" spans="1:22" ht="34.5" customHeight="1" x14ac:dyDescent="0.25">
      <c r="A26" s="15"/>
      <c r="B26" s="87" t="s">
        <v>920</v>
      </c>
      <c r="C26" s="119"/>
      <c r="D26" s="118"/>
      <c r="E26" s="254">
        <v>3.3803239999999999</v>
      </c>
      <c r="F26" s="255"/>
      <c r="G26" s="256">
        <v>-76.874556999999996</v>
      </c>
      <c r="H26" s="257"/>
      <c r="I26" s="87">
        <v>11351959</v>
      </c>
      <c r="J26" s="119"/>
      <c r="K26" s="118"/>
      <c r="L26" s="87" t="s">
        <v>921</v>
      </c>
      <c r="M26" s="119"/>
      <c r="N26" s="119"/>
      <c r="O26" s="118"/>
      <c r="P26" s="15"/>
      <c r="R26" s="1"/>
      <c r="S26" s="1"/>
      <c r="T26" s="1"/>
      <c r="U26" s="1"/>
      <c r="V26" s="1"/>
    </row>
    <row r="27" spans="1:22" ht="34.5" customHeight="1" x14ac:dyDescent="0.25">
      <c r="A27" s="15"/>
      <c r="B27" s="87" t="s">
        <v>922</v>
      </c>
      <c r="C27" s="119"/>
      <c r="D27" s="118"/>
      <c r="E27" s="254">
        <v>3.9259029999999999</v>
      </c>
      <c r="F27" s="255"/>
      <c r="G27" s="256">
        <v>-76.683137000000002</v>
      </c>
      <c r="H27" s="257"/>
      <c r="I27" s="87">
        <v>12908806</v>
      </c>
      <c r="J27" s="119"/>
      <c r="K27" s="118"/>
      <c r="L27" s="87" t="s">
        <v>921</v>
      </c>
      <c r="M27" s="119"/>
      <c r="N27" s="119"/>
      <c r="O27" s="118"/>
      <c r="P27" s="15"/>
    </row>
    <row r="28" spans="1:22" ht="34.5" customHeight="1" x14ac:dyDescent="0.25">
      <c r="A28" s="15"/>
      <c r="B28" s="87" t="s">
        <v>923</v>
      </c>
      <c r="C28" s="119"/>
      <c r="D28" s="118"/>
      <c r="E28" s="254">
        <v>4.6861300000000004</v>
      </c>
      <c r="F28" s="255"/>
      <c r="G28" s="256">
        <v>-76.251058999999998</v>
      </c>
      <c r="H28" s="257"/>
      <c r="I28" s="87">
        <v>12908807</v>
      </c>
      <c r="J28" s="119"/>
      <c r="K28" s="118"/>
      <c r="L28" s="87" t="s">
        <v>924</v>
      </c>
      <c r="M28" s="119"/>
      <c r="N28" s="119"/>
      <c r="O28" s="118"/>
      <c r="P28" s="15"/>
    </row>
    <row r="29" spans="1:22" ht="34.5" customHeight="1" x14ac:dyDescent="0.25">
      <c r="A29" s="15"/>
      <c r="B29" s="87" t="s">
        <v>925</v>
      </c>
      <c r="C29" s="119"/>
      <c r="D29" s="118"/>
      <c r="E29" s="254">
        <v>5.1142779999999997</v>
      </c>
      <c r="F29" s="255"/>
      <c r="G29" s="256">
        <v>-76.112585999999993</v>
      </c>
      <c r="H29" s="257"/>
      <c r="I29" s="87">
        <v>11351958</v>
      </c>
      <c r="J29" s="119"/>
      <c r="K29" s="118"/>
      <c r="L29" s="87" t="s">
        <v>924</v>
      </c>
      <c r="M29" s="119"/>
      <c r="N29" s="119"/>
      <c r="O29" s="118"/>
      <c r="P29" s="15"/>
    </row>
    <row r="30" spans="1:22" ht="34.5" customHeight="1" x14ac:dyDescent="0.25">
      <c r="A30" s="15"/>
      <c r="B30" s="87" t="s">
        <v>926</v>
      </c>
      <c r="C30" s="119"/>
      <c r="D30" s="118"/>
      <c r="E30" s="254">
        <v>7.8105060000000002</v>
      </c>
      <c r="F30" s="255"/>
      <c r="G30" s="256">
        <v>-77.184309999999996</v>
      </c>
      <c r="H30" s="257"/>
      <c r="I30" s="87">
        <v>6691731</v>
      </c>
      <c r="J30" s="119"/>
      <c r="K30" s="118"/>
      <c r="L30" s="87" t="s">
        <v>927</v>
      </c>
      <c r="M30" s="119"/>
      <c r="N30" s="119"/>
      <c r="O30" s="118"/>
      <c r="P30" s="15"/>
    </row>
    <row r="31" spans="1:22" ht="34.5" customHeight="1" x14ac:dyDescent="0.25">
      <c r="A31" s="15"/>
      <c r="B31" s="87" t="s">
        <v>928</v>
      </c>
      <c r="C31" s="119"/>
      <c r="D31" s="118"/>
      <c r="E31" s="254">
        <v>1.6285339999999999</v>
      </c>
      <c r="F31" s="255"/>
      <c r="G31" s="256">
        <v>-79.132391999999996</v>
      </c>
      <c r="H31" s="257"/>
      <c r="I31" s="87">
        <v>12908808</v>
      </c>
      <c r="J31" s="119"/>
      <c r="K31" s="118"/>
      <c r="L31" s="87" t="s">
        <v>917</v>
      </c>
      <c r="M31" s="119"/>
      <c r="N31" s="119"/>
      <c r="O31" s="118"/>
      <c r="P31" s="15"/>
    </row>
    <row r="32" spans="1:22" ht="34.5" customHeight="1" x14ac:dyDescent="0.25">
      <c r="A32" s="15"/>
      <c r="B32" s="87" t="s">
        <v>929</v>
      </c>
      <c r="C32" s="119"/>
      <c r="D32" s="118"/>
      <c r="E32" s="254">
        <v>1.2631220000000001</v>
      </c>
      <c r="F32" s="255"/>
      <c r="G32" s="256">
        <v>-78.056820999999999</v>
      </c>
      <c r="H32" s="257"/>
      <c r="I32" s="87">
        <v>12908809</v>
      </c>
      <c r="J32" s="119"/>
      <c r="K32" s="118"/>
      <c r="L32" s="87" t="s">
        <v>917</v>
      </c>
      <c r="M32" s="119"/>
      <c r="N32" s="119"/>
      <c r="O32" s="118"/>
      <c r="P32" s="15"/>
    </row>
    <row r="33" spans="1:16" ht="34.5" customHeight="1" x14ac:dyDescent="0.25">
      <c r="A33" s="15"/>
      <c r="B33" s="87" t="s">
        <v>930</v>
      </c>
      <c r="C33" s="119"/>
      <c r="D33" s="118"/>
      <c r="E33" s="254">
        <v>2.9067769999999999</v>
      </c>
      <c r="F33" s="255"/>
      <c r="G33" s="256">
        <v>-77.533921000000007</v>
      </c>
      <c r="H33" s="257"/>
      <c r="I33" s="87">
        <v>12908810</v>
      </c>
      <c r="J33" s="119"/>
      <c r="K33" s="118"/>
      <c r="L33" s="87" t="s">
        <v>919</v>
      </c>
      <c r="M33" s="119"/>
      <c r="N33" s="119"/>
      <c r="O33" s="118"/>
      <c r="P33" s="15"/>
    </row>
    <row r="34" spans="1:16" ht="34.5" customHeight="1" x14ac:dyDescent="0.25">
      <c r="A34" s="15"/>
      <c r="B34" s="87" t="s">
        <v>931</v>
      </c>
      <c r="C34" s="119"/>
      <c r="D34" s="118"/>
      <c r="E34" s="254">
        <v>3.9989759999999999</v>
      </c>
      <c r="F34" s="255"/>
      <c r="G34" s="256">
        <v>-76.538707000000002</v>
      </c>
      <c r="H34" s="257"/>
      <c r="I34" s="87">
        <v>12908811</v>
      </c>
      <c r="J34" s="119"/>
      <c r="K34" s="118"/>
      <c r="L34" s="87" t="s">
        <v>921</v>
      </c>
      <c r="M34" s="119"/>
      <c r="N34" s="119"/>
      <c r="O34" s="118"/>
      <c r="P34" s="15"/>
    </row>
    <row r="35" spans="1:16" ht="34.5" customHeight="1" x14ac:dyDescent="0.25">
      <c r="A35" s="15"/>
      <c r="B35" s="87" t="s">
        <v>932</v>
      </c>
      <c r="C35" s="119"/>
      <c r="D35" s="118"/>
      <c r="E35" s="254">
        <v>1.806667</v>
      </c>
      <c r="F35" s="255"/>
      <c r="G35" s="256">
        <v>-78.764722000000006</v>
      </c>
      <c r="H35" s="257"/>
      <c r="I35" s="87">
        <v>3666640</v>
      </c>
      <c r="J35" s="119"/>
      <c r="K35" s="118"/>
      <c r="L35" s="87" t="s">
        <v>933</v>
      </c>
      <c r="M35" s="119"/>
      <c r="N35" s="119"/>
      <c r="O35" s="118"/>
      <c r="P35" s="15"/>
    </row>
    <row r="36" spans="1:16" ht="34.5" customHeight="1" x14ac:dyDescent="0.25">
      <c r="A36" s="15"/>
      <c r="B36" s="87" t="s">
        <v>934</v>
      </c>
      <c r="C36" s="119"/>
      <c r="D36" s="118"/>
      <c r="E36" s="254">
        <v>1.8079689999999999</v>
      </c>
      <c r="F36" s="255"/>
      <c r="G36" s="256">
        <v>-78.762193999999994</v>
      </c>
      <c r="H36" s="257"/>
      <c r="I36" s="87">
        <v>3666640</v>
      </c>
      <c r="J36" s="119"/>
      <c r="K36" s="118"/>
      <c r="L36" s="87" t="s">
        <v>933</v>
      </c>
      <c r="M36" s="119"/>
      <c r="N36" s="119"/>
      <c r="O36" s="118"/>
      <c r="P36" s="15"/>
    </row>
    <row r="37" spans="1:16" ht="34.5" customHeight="1" x14ac:dyDescent="0.25">
      <c r="A37" s="15"/>
      <c r="B37" s="87" t="s">
        <v>935</v>
      </c>
      <c r="C37" s="119"/>
      <c r="D37" s="118"/>
      <c r="E37" s="254">
        <v>1.7822439999999999</v>
      </c>
      <c r="F37" s="255"/>
      <c r="G37" s="256">
        <v>-78.878836000000007</v>
      </c>
      <c r="H37" s="257"/>
      <c r="I37" s="87">
        <v>3666640</v>
      </c>
      <c r="J37" s="119"/>
      <c r="K37" s="118"/>
      <c r="L37" s="87" t="s">
        <v>933</v>
      </c>
      <c r="M37" s="119"/>
      <c r="N37" s="119"/>
      <c r="O37" s="118"/>
      <c r="P37" s="15"/>
    </row>
    <row r="38" spans="1:16" ht="34.5" customHeight="1" x14ac:dyDescent="0.25">
      <c r="A38" s="15"/>
      <c r="B38" s="87" t="s">
        <v>936</v>
      </c>
      <c r="C38" s="119"/>
      <c r="D38" s="118"/>
      <c r="E38" s="254">
        <v>2.7734999999999999</v>
      </c>
      <c r="F38" s="255"/>
      <c r="G38" s="256">
        <v>-77.670794000000001</v>
      </c>
      <c r="H38" s="257"/>
      <c r="I38" s="87">
        <v>3669404</v>
      </c>
      <c r="J38" s="119"/>
      <c r="K38" s="118"/>
      <c r="L38" s="87" t="s">
        <v>933</v>
      </c>
      <c r="M38" s="119"/>
      <c r="N38" s="119"/>
      <c r="O38" s="118"/>
      <c r="P38" s="15"/>
    </row>
    <row r="39" spans="1:16" ht="34.5" customHeight="1" x14ac:dyDescent="0.25">
      <c r="A39" s="15"/>
      <c r="B39" s="87" t="s">
        <v>937</v>
      </c>
      <c r="C39" s="119"/>
      <c r="D39" s="118"/>
      <c r="E39" s="256">
        <v>1.3050219999999999</v>
      </c>
      <c r="F39" s="257"/>
      <c r="G39" s="256">
        <v>-78.111631000000003</v>
      </c>
      <c r="H39" s="257"/>
      <c r="I39" s="87">
        <v>3690074</v>
      </c>
      <c r="J39" s="119"/>
      <c r="K39" s="118"/>
      <c r="L39" s="87" t="s">
        <v>933</v>
      </c>
      <c r="M39" s="119"/>
      <c r="N39" s="119"/>
      <c r="O39" s="118"/>
      <c r="P39" s="15"/>
    </row>
    <row r="40" spans="1:16" ht="34.5" customHeight="1" x14ac:dyDescent="0.25">
      <c r="A40" s="15"/>
      <c r="B40" s="87" t="s">
        <v>938</v>
      </c>
      <c r="C40" s="119"/>
      <c r="D40" s="118"/>
      <c r="E40" s="256">
        <v>1.6855560000000001</v>
      </c>
      <c r="F40" s="257"/>
      <c r="G40" s="256">
        <v>-78.692806000000004</v>
      </c>
      <c r="H40" s="257"/>
      <c r="I40" s="87">
        <v>3669404</v>
      </c>
      <c r="J40" s="119"/>
      <c r="K40" s="118"/>
      <c r="L40" s="87" t="s">
        <v>939</v>
      </c>
      <c r="M40" s="119"/>
      <c r="N40" s="119"/>
      <c r="O40" s="118"/>
      <c r="P40" s="15"/>
    </row>
    <row r="41" spans="1:16" ht="34.5" customHeight="1" x14ac:dyDescent="0.25">
      <c r="A41" s="15"/>
      <c r="B41" s="87" t="s">
        <v>940</v>
      </c>
      <c r="C41" s="119"/>
      <c r="D41" s="118"/>
      <c r="E41" s="256">
        <v>1.3918330000000001</v>
      </c>
      <c r="F41" s="257"/>
      <c r="G41" s="256">
        <v>-78.514167</v>
      </c>
      <c r="H41" s="257"/>
      <c r="I41" s="87">
        <v>3687018</v>
      </c>
      <c r="J41" s="119"/>
      <c r="K41" s="118"/>
      <c r="L41" s="87" t="s">
        <v>939</v>
      </c>
      <c r="M41" s="119"/>
      <c r="N41" s="119"/>
      <c r="O41" s="118"/>
      <c r="P41" s="15"/>
    </row>
    <row r="42" spans="1:16" ht="34.5" customHeight="1" x14ac:dyDescent="0.25">
      <c r="A42" s="15"/>
      <c r="B42" s="87" t="s">
        <v>941</v>
      </c>
      <c r="C42" s="119"/>
      <c r="D42" s="118"/>
      <c r="E42" s="256">
        <v>1.7815829999999999</v>
      </c>
      <c r="F42" s="257"/>
      <c r="G42" s="256">
        <v>-78.784177999999997</v>
      </c>
      <c r="H42" s="257"/>
      <c r="I42" s="87">
        <v>3666640</v>
      </c>
      <c r="J42" s="119"/>
      <c r="K42" s="118"/>
      <c r="L42" s="87" t="s">
        <v>939</v>
      </c>
      <c r="M42" s="119"/>
      <c r="N42" s="119"/>
      <c r="O42" s="118"/>
      <c r="P42" s="15"/>
    </row>
    <row r="43" spans="1:16" ht="34.5" customHeight="1" x14ac:dyDescent="0.25">
      <c r="A43" s="15"/>
      <c r="B43" s="87" t="s">
        <v>942</v>
      </c>
      <c r="C43" s="119"/>
      <c r="D43" s="118"/>
      <c r="E43" s="256">
        <v>2.7881779999999998</v>
      </c>
      <c r="F43" s="257"/>
      <c r="G43" s="256">
        <v>-77.705644000000007</v>
      </c>
      <c r="H43" s="257"/>
      <c r="I43" s="87">
        <v>8305702</v>
      </c>
      <c r="J43" s="119"/>
      <c r="K43" s="118"/>
      <c r="L43" s="87" t="s">
        <v>943</v>
      </c>
      <c r="M43" s="119"/>
      <c r="N43" s="119"/>
      <c r="O43" s="118"/>
      <c r="P43" s="15"/>
    </row>
    <row r="44" spans="1:16" ht="34.5" customHeight="1" x14ac:dyDescent="0.25">
      <c r="A44" s="15"/>
      <c r="B44" s="87" t="s">
        <v>944</v>
      </c>
      <c r="C44" s="119"/>
      <c r="D44" s="118"/>
      <c r="E44" s="256">
        <v>2.7734999999999999</v>
      </c>
      <c r="F44" s="257"/>
      <c r="G44" s="256">
        <v>-77.670794000000001</v>
      </c>
      <c r="H44" s="257"/>
      <c r="I44" s="87">
        <v>7630232</v>
      </c>
      <c r="J44" s="119"/>
      <c r="K44" s="118"/>
      <c r="L44" s="87" t="s">
        <v>943</v>
      </c>
      <c r="M44" s="119"/>
      <c r="N44" s="119"/>
      <c r="O44" s="118"/>
      <c r="P44" s="15"/>
    </row>
    <row r="45" spans="1:16" ht="34.5" customHeight="1" x14ac:dyDescent="0.25">
      <c r="A45" s="15"/>
      <c r="B45" s="87" t="s">
        <v>945</v>
      </c>
      <c r="C45" s="119"/>
      <c r="D45" s="118"/>
      <c r="E45" s="256">
        <v>2.8447979999999999</v>
      </c>
      <c r="F45" s="257"/>
      <c r="G45" s="256">
        <v>-77.244467999999998</v>
      </c>
      <c r="H45" s="257"/>
      <c r="I45" s="87">
        <v>7630163</v>
      </c>
      <c r="J45" s="119"/>
      <c r="K45" s="118"/>
      <c r="L45" s="87" t="s">
        <v>943</v>
      </c>
      <c r="M45" s="119"/>
      <c r="N45" s="119"/>
      <c r="O45" s="118"/>
      <c r="P45" s="15"/>
    </row>
    <row r="46" spans="1:16" ht="34.5" customHeight="1" x14ac:dyDescent="0.25">
      <c r="A46" s="15"/>
      <c r="B46" s="87" t="s">
        <v>946</v>
      </c>
      <c r="C46" s="119"/>
      <c r="D46" s="118"/>
      <c r="E46" s="256">
        <v>2.844614</v>
      </c>
      <c r="F46" s="257"/>
      <c r="G46" s="256">
        <v>-77.249739000000005</v>
      </c>
      <c r="H46" s="257"/>
      <c r="I46" s="87">
        <v>3673832</v>
      </c>
      <c r="J46" s="119"/>
      <c r="K46" s="118"/>
      <c r="L46" s="87" t="s">
        <v>943</v>
      </c>
      <c r="M46" s="119"/>
      <c r="N46" s="119"/>
      <c r="O46" s="118"/>
      <c r="P46" s="15"/>
    </row>
    <row r="47" spans="1:16" ht="34.5" customHeight="1" x14ac:dyDescent="0.25">
      <c r="A47" s="15"/>
      <c r="B47" s="87" t="s">
        <v>947</v>
      </c>
      <c r="C47" s="119"/>
      <c r="D47" s="118"/>
      <c r="E47" s="256">
        <v>2.8367059999999999</v>
      </c>
      <c r="F47" s="257"/>
      <c r="G47" s="256">
        <v>-77.519328000000002</v>
      </c>
      <c r="H47" s="257"/>
      <c r="I47" s="87">
        <v>3829168</v>
      </c>
      <c r="J47" s="119"/>
      <c r="K47" s="118"/>
      <c r="L47" s="87" t="s">
        <v>943</v>
      </c>
      <c r="M47" s="119"/>
      <c r="N47" s="119"/>
      <c r="O47" s="118"/>
      <c r="P47" s="15"/>
    </row>
    <row r="48" spans="1:16" ht="34.5" customHeight="1" x14ac:dyDescent="0.25">
      <c r="A48" s="15"/>
      <c r="B48" s="87" t="s">
        <v>948</v>
      </c>
      <c r="C48" s="119"/>
      <c r="D48" s="118"/>
      <c r="E48" s="256">
        <v>3.8766669999999999</v>
      </c>
      <c r="F48" s="257"/>
      <c r="G48" s="256">
        <v>-76.893528000000003</v>
      </c>
      <c r="H48" s="257"/>
      <c r="I48" s="87">
        <v>3688451</v>
      </c>
      <c r="J48" s="119"/>
      <c r="K48" s="118"/>
      <c r="L48" s="87" t="s">
        <v>949</v>
      </c>
      <c r="M48" s="119"/>
      <c r="N48" s="119"/>
      <c r="O48" s="118"/>
      <c r="P48" s="15"/>
    </row>
    <row r="49" spans="1:16" ht="34.5" customHeight="1" x14ac:dyDescent="0.25">
      <c r="A49" s="15"/>
      <c r="B49" s="87" t="s">
        <v>950</v>
      </c>
      <c r="C49" s="119"/>
      <c r="D49" s="118"/>
      <c r="E49" s="256">
        <v>3.782702</v>
      </c>
      <c r="F49" s="257"/>
      <c r="G49" s="256">
        <v>-76.760510999999994</v>
      </c>
      <c r="H49" s="257"/>
      <c r="I49" s="87">
        <v>3686228</v>
      </c>
      <c r="J49" s="119"/>
      <c r="K49" s="118"/>
      <c r="L49" s="87" t="s">
        <v>949</v>
      </c>
      <c r="M49" s="119"/>
      <c r="N49" s="119"/>
      <c r="O49" s="118"/>
      <c r="P49" s="15"/>
    </row>
    <row r="50" spans="1:16" ht="34.5" customHeight="1" x14ac:dyDescent="0.25">
      <c r="A50" s="15"/>
      <c r="B50" s="87" t="s">
        <v>951</v>
      </c>
      <c r="C50" s="119"/>
      <c r="D50" s="118"/>
      <c r="E50" s="256">
        <v>3.719614</v>
      </c>
      <c r="F50" s="257"/>
      <c r="G50" s="256">
        <v>-76.968530999999999</v>
      </c>
      <c r="H50" s="257"/>
      <c r="I50" s="87">
        <v>3828807</v>
      </c>
      <c r="J50" s="119"/>
      <c r="K50" s="118"/>
      <c r="L50" s="87" t="s">
        <v>949</v>
      </c>
      <c r="M50" s="119"/>
      <c r="N50" s="119"/>
      <c r="O50" s="118"/>
      <c r="P50" s="15"/>
    </row>
    <row r="51" spans="1:16" ht="34.5" customHeight="1" x14ac:dyDescent="0.25">
      <c r="B51" s="87" t="s">
        <v>952</v>
      </c>
      <c r="C51" s="119"/>
      <c r="D51" s="118"/>
      <c r="E51" s="256">
        <v>3.7338909999999998</v>
      </c>
      <c r="F51" s="257"/>
      <c r="G51" s="256">
        <v>-76.676254</v>
      </c>
      <c r="H51" s="257"/>
      <c r="I51" s="87">
        <v>3689426</v>
      </c>
      <c r="J51" s="119"/>
      <c r="K51" s="118"/>
      <c r="L51" s="87" t="s">
        <v>949</v>
      </c>
      <c r="M51" s="119"/>
      <c r="N51" s="119"/>
      <c r="O51" s="118"/>
    </row>
    <row r="52" spans="1:16" ht="34.5" customHeight="1" x14ac:dyDescent="0.25">
      <c r="B52" s="87" t="s">
        <v>953</v>
      </c>
      <c r="C52" s="119"/>
      <c r="D52" s="118"/>
      <c r="E52" s="256">
        <v>3.8771469999999999</v>
      </c>
      <c r="F52" s="257"/>
      <c r="G52" s="256">
        <v>-76.894131000000002</v>
      </c>
      <c r="H52" s="257"/>
      <c r="I52" s="87">
        <v>3688451</v>
      </c>
      <c r="J52" s="119"/>
      <c r="K52" s="118"/>
      <c r="L52" s="87" t="s">
        <v>949</v>
      </c>
      <c r="M52" s="119"/>
      <c r="N52" s="119"/>
      <c r="O52" s="118"/>
    </row>
    <row r="53" spans="1:16" ht="34.5" customHeight="1" x14ac:dyDescent="0.25">
      <c r="B53" s="87" t="s">
        <v>954</v>
      </c>
      <c r="C53" s="119"/>
      <c r="D53" s="118"/>
      <c r="E53" s="256">
        <v>3.9990559999999999</v>
      </c>
      <c r="F53" s="257"/>
      <c r="G53" s="256">
        <v>-76.972486000000004</v>
      </c>
      <c r="H53" s="257"/>
      <c r="I53" s="87">
        <v>3828795</v>
      </c>
      <c r="J53" s="119"/>
      <c r="K53" s="118"/>
      <c r="L53" s="87" t="s">
        <v>955</v>
      </c>
      <c r="M53" s="119"/>
      <c r="N53" s="119"/>
      <c r="O53" s="118"/>
    </row>
    <row r="54" spans="1:16" ht="34.5" customHeight="1" x14ac:dyDescent="0.25">
      <c r="B54" s="87" t="s">
        <v>956</v>
      </c>
      <c r="C54" s="119"/>
      <c r="D54" s="118"/>
      <c r="E54" s="256">
        <v>3.6988810000000001</v>
      </c>
      <c r="F54" s="257"/>
      <c r="G54" s="256">
        <v>-77.102411000000004</v>
      </c>
      <c r="H54" s="257"/>
      <c r="I54" s="87">
        <v>3828795</v>
      </c>
      <c r="J54" s="119"/>
      <c r="K54" s="118"/>
      <c r="L54" s="87" t="s">
        <v>955</v>
      </c>
      <c r="M54" s="119"/>
      <c r="N54" s="119"/>
      <c r="O54" s="118"/>
    </row>
    <row r="55" spans="1:16" ht="34.5" customHeight="1" x14ac:dyDescent="0.25">
      <c r="B55" s="87" t="s">
        <v>957</v>
      </c>
      <c r="C55" s="119"/>
      <c r="D55" s="118"/>
      <c r="E55" s="256">
        <v>3.8815270000000002</v>
      </c>
      <c r="F55" s="257"/>
      <c r="G55" s="256">
        <v>-77.063489000000004</v>
      </c>
      <c r="H55" s="257"/>
      <c r="I55" s="87">
        <v>3688018</v>
      </c>
      <c r="J55" s="119"/>
      <c r="K55" s="118"/>
      <c r="L55" s="87" t="s">
        <v>955</v>
      </c>
      <c r="M55" s="119"/>
      <c r="N55" s="119"/>
      <c r="O55" s="118"/>
    </row>
    <row r="56" spans="1:16" ht="34.5" customHeight="1" x14ac:dyDescent="0.25">
      <c r="B56" s="87" t="s">
        <v>958</v>
      </c>
      <c r="C56" s="119"/>
      <c r="D56" s="118"/>
      <c r="E56" s="256">
        <v>8.1727650000000001</v>
      </c>
      <c r="F56" s="257"/>
      <c r="G56" s="256">
        <v>-76.950835999999995</v>
      </c>
      <c r="H56" s="257"/>
      <c r="I56" s="87">
        <v>7522872</v>
      </c>
      <c r="J56" s="119"/>
      <c r="K56" s="118"/>
      <c r="L56" s="87" t="s">
        <v>959</v>
      </c>
      <c r="M56" s="119"/>
      <c r="N56" s="119"/>
      <c r="O56" s="118"/>
    </row>
    <row r="57" spans="1:16" ht="34.5" customHeight="1" x14ac:dyDescent="0.25">
      <c r="B57" s="87" t="s">
        <v>960</v>
      </c>
      <c r="C57" s="119"/>
      <c r="D57" s="118"/>
      <c r="E57" s="256">
        <v>8.2836940000000006</v>
      </c>
      <c r="F57" s="257"/>
      <c r="G57" s="256">
        <v>-77.138610999999997</v>
      </c>
      <c r="H57" s="257"/>
      <c r="I57" s="87">
        <v>7551465</v>
      </c>
      <c r="J57" s="119"/>
      <c r="K57" s="118"/>
      <c r="L57" s="87" t="s">
        <v>959</v>
      </c>
      <c r="M57" s="119"/>
      <c r="N57" s="119"/>
      <c r="O57" s="118"/>
    </row>
    <row r="58" spans="1:16" ht="34.5" customHeight="1" x14ac:dyDescent="0.25">
      <c r="B58" s="87" t="s">
        <v>961</v>
      </c>
      <c r="C58" s="119"/>
      <c r="D58" s="118"/>
      <c r="E58" s="256">
        <v>8.2836940000000006</v>
      </c>
      <c r="F58" s="257"/>
      <c r="G58" s="256">
        <v>-77.080877999999998</v>
      </c>
      <c r="H58" s="257"/>
      <c r="I58" s="87">
        <v>8738094</v>
      </c>
      <c r="J58" s="119"/>
      <c r="K58" s="118"/>
      <c r="L58" s="87" t="s">
        <v>959</v>
      </c>
      <c r="M58" s="119"/>
      <c r="N58" s="119"/>
      <c r="O58" s="118"/>
    </row>
    <row r="59" spans="1:16" ht="34.5" customHeight="1" x14ac:dyDescent="0.25">
      <c r="B59" s="87" t="s">
        <v>962</v>
      </c>
      <c r="C59" s="119"/>
      <c r="D59" s="118"/>
      <c r="E59" s="256">
        <v>8.5131029999999992</v>
      </c>
      <c r="F59" s="257"/>
      <c r="G59" s="256">
        <v>-77.27655</v>
      </c>
      <c r="H59" s="257"/>
      <c r="I59" s="87">
        <v>3690572</v>
      </c>
      <c r="J59" s="119"/>
      <c r="K59" s="118"/>
      <c r="L59" s="87" t="s">
        <v>959</v>
      </c>
      <c r="M59" s="119"/>
      <c r="N59" s="119"/>
      <c r="O59" s="118"/>
    </row>
    <row r="60" spans="1:16" ht="34.5" customHeight="1" x14ac:dyDescent="0.25">
      <c r="B60" s="87" t="s">
        <v>963</v>
      </c>
      <c r="C60" s="119"/>
      <c r="D60" s="118"/>
      <c r="E60" s="256">
        <v>8.0040999999999993</v>
      </c>
      <c r="F60" s="257"/>
      <c r="G60" s="256">
        <v>-77.113781000000003</v>
      </c>
      <c r="H60" s="257"/>
      <c r="I60" s="87">
        <v>3689548</v>
      </c>
      <c r="J60" s="119"/>
      <c r="K60" s="118"/>
      <c r="L60" s="87" t="s">
        <v>964</v>
      </c>
      <c r="M60" s="119"/>
      <c r="N60" s="119"/>
      <c r="O60" s="118"/>
    </row>
    <row r="61" spans="1:16" ht="34.5" customHeight="1" x14ac:dyDescent="0.25">
      <c r="B61" s="87" t="s">
        <v>965</v>
      </c>
      <c r="C61" s="119"/>
      <c r="D61" s="118"/>
      <c r="E61" s="256">
        <v>4.9144439999999996</v>
      </c>
      <c r="F61" s="257"/>
      <c r="G61" s="256">
        <v>-76.196944000000002</v>
      </c>
      <c r="H61" s="257"/>
      <c r="I61" s="87">
        <v>3666102</v>
      </c>
      <c r="J61" s="119"/>
      <c r="K61" s="118"/>
      <c r="L61" s="87" t="s">
        <v>966</v>
      </c>
      <c r="M61" s="119"/>
      <c r="N61" s="119"/>
      <c r="O61" s="118"/>
    </row>
    <row r="62" spans="1:16" ht="34.5" customHeight="1" x14ac:dyDescent="0.25">
      <c r="B62" s="87" t="s">
        <v>967</v>
      </c>
      <c r="C62" s="119"/>
      <c r="D62" s="118"/>
      <c r="E62" s="256">
        <v>5.2256109999999998</v>
      </c>
      <c r="F62" s="257"/>
      <c r="G62" s="256">
        <v>-76.030483000000004</v>
      </c>
      <c r="H62" s="257"/>
      <c r="I62" s="87">
        <v>3671633</v>
      </c>
      <c r="J62" s="119"/>
      <c r="K62" s="118"/>
      <c r="L62" s="87" t="s">
        <v>966</v>
      </c>
      <c r="M62" s="119"/>
      <c r="N62" s="119"/>
      <c r="O62" s="118"/>
    </row>
    <row r="63" spans="1:16" ht="34.5" customHeight="1" x14ac:dyDescent="0.25">
      <c r="B63" s="87" t="s">
        <v>968</v>
      </c>
      <c r="C63" s="119"/>
      <c r="D63" s="118"/>
      <c r="E63" s="256">
        <v>5.3511939999999996</v>
      </c>
      <c r="F63" s="257"/>
      <c r="G63" s="256">
        <v>-76.088583</v>
      </c>
      <c r="H63" s="257"/>
      <c r="I63" s="87">
        <v>3668853</v>
      </c>
      <c r="J63" s="119"/>
      <c r="K63" s="118"/>
      <c r="L63" s="87" t="s">
        <v>966</v>
      </c>
      <c r="M63" s="119"/>
      <c r="N63" s="119"/>
      <c r="O63" s="118"/>
    </row>
    <row r="64" spans="1:16" ht="34.5" customHeight="1" x14ac:dyDescent="0.25">
      <c r="B64" s="87" t="s">
        <v>969</v>
      </c>
      <c r="C64" s="119"/>
      <c r="D64" s="118"/>
      <c r="E64" s="256">
        <v>4.8946670000000001</v>
      </c>
      <c r="F64" s="257"/>
      <c r="G64" s="256">
        <v>-76.235416999999998</v>
      </c>
      <c r="H64" s="257"/>
      <c r="I64" s="87">
        <v>3669549</v>
      </c>
      <c r="J64" s="119"/>
      <c r="K64" s="118"/>
      <c r="L64" s="87" t="s">
        <v>966</v>
      </c>
      <c r="M64" s="119"/>
      <c r="N64" s="119"/>
      <c r="O64" s="118"/>
    </row>
    <row r="65" spans="2:15" ht="34.5" customHeight="1" x14ac:dyDescent="0.25">
      <c r="B65" s="87" t="s">
        <v>970</v>
      </c>
      <c r="C65" s="119"/>
      <c r="D65" s="118"/>
      <c r="E65" s="256">
        <v>5.5505810000000002</v>
      </c>
      <c r="F65" s="257"/>
      <c r="G65" s="256">
        <v>-76.235416999999998</v>
      </c>
      <c r="H65" s="257"/>
      <c r="I65" s="87">
        <v>3689336</v>
      </c>
      <c r="J65" s="119"/>
      <c r="K65" s="118"/>
      <c r="L65" s="87" t="s">
        <v>966</v>
      </c>
      <c r="M65" s="119"/>
      <c r="N65" s="119"/>
      <c r="O65" s="118"/>
    </row>
    <row r="66" spans="2:15" ht="34.5" customHeight="1" x14ac:dyDescent="0.25">
      <c r="B66" s="87" t="s">
        <v>971</v>
      </c>
      <c r="C66" s="119"/>
      <c r="D66" s="118"/>
      <c r="E66" s="256">
        <v>5.3547859999999998</v>
      </c>
      <c r="F66" s="257"/>
      <c r="G66" s="256">
        <v>-76.380847000000003</v>
      </c>
      <c r="H66" s="257"/>
      <c r="I66" s="87">
        <v>3667579</v>
      </c>
      <c r="J66" s="119"/>
      <c r="K66" s="118"/>
      <c r="L66" s="87" t="s">
        <v>966</v>
      </c>
      <c r="M66" s="119"/>
      <c r="N66" s="119"/>
      <c r="O66" s="118"/>
    </row>
    <row r="67" spans="2:15" ht="34.5" customHeight="1" x14ac:dyDescent="0.25">
      <c r="B67" s="87" t="s">
        <v>972</v>
      </c>
      <c r="C67" s="119"/>
      <c r="D67" s="118"/>
      <c r="E67" s="256">
        <v>1.3618539999999999</v>
      </c>
      <c r="F67" s="257"/>
      <c r="G67" s="256">
        <v>-78.182969999999997</v>
      </c>
      <c r="H67" s="257"/>
      <c r="I67" s="87">
        <v>12908814</v>
      </c>
      <c r="J67" s="119"/>
      <c r="K67" s="118"/>
      <c r="L67" s="87" t="s">
        <v>973</v>
      </c>
      <c r="M67" s="119"/>
      <c r="N67" s="119"/>
      <c r="O67" s="118"/>
    </row>
    <row r="68" spans="2:15" ht="34.5" customHeight="1" x14ac:dyDescent="0.25">
      <c r="B68" s="87" t="s">
        <v>974</v>
      </c>
      <c r="C68" s="119"/>
      <c r="D68" s="118"/>
      <c r="E68" s="256">
        <v>1.4525049999999999</v>
      </c>
      <c r="F68" s="257"/>
      <c r="G68" s="256">
        <v>-78.680121999999997</v>
      </c>
      <c r="H68" s="257"/>
      <c r="I68" s="87">
        <v>3679095</v>
      </c>
      <c r="J68" s="119"/>
      <c r="K68" s="118"/>
      <c r="L68" s="87" t="s">
        <v>973</v>
      </c>
      <c r="M68" s="119"/>
      <c r="N68" s="119"/>
      <c r="O68" s="118"/>
    </row>
    <row r="69" spans="2:15" ht="34.5" customHeight="1" x14ac:dyDescent="0.25">
      <c r="B69" s="87" t="s">
        <v>975</v>
      </c>
      <c r="C69" s="119"/>
      <c r="D69" s="118"/>
      <c r="E69" s="256">
        <v>1.400711</v>
      </c>
      <c r="F69" s="257"/>
      <c r="G69" s="256">
        <v>-78.472524000000007</v>
      </c>
      <c r="H69" s="257"/>
      <c r="I69" s="87">
        <v>3679095</v>
      </c>
      <c r="J69" s="119"/>
      <c r="K69" s="118"/>
      <c r="L69" s="87" t="s">
        <v>973</v>
      </c>
      <c r="M69" s="119"/>
      <c r="N69" s="119"/>
      <c r="O69" s="118"/>
    </row>
    <row r="70" spans="2:15" ht="34.5" customHeight="1" x14ac:dyDescent="0.25">
      <c r="B70" s="87" t="s">
        <v>976</v>
      </c>
      <c r="C70" s="119"/>
      <c r="D70" s="118"/>
      <c r="E70" s="256">
        <v>1.306581</v>
      </c>
      <c r="F70" s="257"/>
      <c r="G70" s="256">
        <v>-78.112578999999997</v>
      </c>
      <c r="H70" s="257"/>
      <c r="I70" s="87">
        <v>3689228</v>
      </c>
      <c r="J70" s="119"/>
      <c r="K70" s="118"/>
      <c r="L70" s="87" t="s">
        <v>973</v>
      </c>
      <c r="M70" s="119"/>
      <c r="N70" s="119"/>
      <c r="O70" s="118"/>
    </row>
    <row r="71" spans="2:15" ht="34.5" customHeight="1" x14ac:dyDescent="0.25">
      <c r="B71" s="87" t="s">
        <v>977</v>
      </c>
      <c r="C71" s="119"/>
      <c r="D71" s="118"/>
      <c r="E71" s="256">
        <v>1.286241</v>
      </c>
      <c r="F71" s="257"/>
      <c r="G71" s="256">
        <v>-78.074459000000004</v>
      </c>
      <c r="H71" s="257"/>
      <c r="I71" s="87">
        <v>3689228</v>
      </c>
      <c r="J71" s="119"/>
      <c r="K71" s="118"/>
      <c r="L71" s="87" t="s">
        <v>973</v>
      </c>
      <c r="M71" s="119"/>
      <c r="N71" s="119"/>
      <c r="O71" s="118"/>
    </row>
    <row r="72" spans="2:15" ht="34.5" customHeight="1" x14ac:dyDescent="0.25">
      <c r="B72" s="87" t="s">
        <v>978</v>
      </c>
      <c r="C72" s="119"/>
      <c r="D72" s="118"/>
      <c r="E72" s="256">
        <v>1.2758849999999999</v>
      </c>
      <c r="F72" s="257"/>
      <c r="G72" s="256">
        <v>-78.094678999999999</v>
      </c>
      <c r="H72" s="257"/>
      <c r="I72" s="87">
        <v>3689228</v>
      </c>
      <c r="J72" s="119"/>
      <c r="K72" s="118"/>
      <c r="L72" s="87" t="s">
        <v>973</v>
      </c>
      <c r="M72" s="119"/>
      <c r="N72" s="119"/>
      <c r="O72" s="118"/>
    </row>
    <row r="73" spans="2:15" ht="34.5" customHeight="1" x14ac:dyDescent="0.25">
      <c r="B73" s="87" t="s">
        <v>979</v>
      </c>
      <c r="C73" s="119"/>
      <c r="D73" s="118"/>
      <c r="E73" s="256">
        <v>4.8325880000000003</v>
      </c>
      <c r="F73" s="257"/>
      <c r="G73" s="256">
        <v>-76.181524999999993</v>
      </c>
      <c r="H73" s="257"/>
      <c r="I73" s="87">
        <v>3669549</v>
      </c>
      <c r="J73" s="119"/>
      <c r="K73" s="118"/>
      <c r="L73" s="87" t="s">
        <v>980</v>
      </c>
      <c r="M73" s="119"/>
      <c r="N73" s="119"/>
      <c r="O73" s="118"/>
    </row>
    <row r="74" spans="2:15" ht="34.5" customHeight="1" x14ac:dyDescent="0.25">
      <c r="B74" s="87" t="s">
        <v>981</v>
      </c>
      <c r="C74" s="119"/>
      <c r="D74" s="118"/>
      <c r="E74" s="256">
        <v>4.8325880000000003</v>
      </c>
      <c r="F74" s="257"/>
      <c r="G74" s="256">
        <v>-76.181524999999993</v>
      </c>
      <c r="H74" s="257"/>
      <c r="I74" s="87">
        <v>3684785</v>
      </c>
      <c r="J74" s="119"/>
      <c r="K74" s="118"/>
      <c r="L74" s="87" t="s">
        <v>980</v>
      </c>
      <c r="M74" s="119"/>
      <c r="N74" s="119"/>
      <c r="O74" s="118"/>
    </row>
    <row r="75" spans="2:15" ht="34.5" customHeight="1" x14ac:dyDescent="0.25">
      <c r="B75" s="87" t="s">
        <v>982</v>
      </c>
      <c r="C75" s="119"/>
      <c r="D75" s="118"/>
      <c r="E75" s="256">
        <v>4.8136229999999998</v>
      </c>
      <c r="F75" s="257"/>
      <c r="G75" s="256">
        <v>-76.179523000000003</v>
      </c>
      <c r="H75" s="257"/>
      <c r="I75" s="87">
        <v>3684785</v>
      </c>
      <c r="J75" s="119"/>
      <c r="K75" s="118"/>
      <c r="L75" s="87" t="s">
        <v>980</v>
      </c>
      <c r="M75" s="119"/>
      <c r="N75" s="119"/>
      <c r="O75" s="118"/>
    </row>
    <row r="76" spans="2:15" ht="34.5" customHeight="1" x14ac:dyDescent="0.25">
      <c r="B76" s="87" t="s">
        <v>983</v>
      </c>
      <c r="C76" s="119"/>
      <c r="D76" s="118"/>
      <c r="E76" s="256">
        <v>4.8287120000000003</v>
      </c>
      <c r="F76" s="257"/>
      <c r="G76" s="256">
        <v>-76.179563999999999</v>
      </c>
      <c r="H76" s="257"/>
      <c r="I76" s="87">
        <v>3684785</v>
      </c>
      <c r="J76" s="119"/>
      <c r="K76" s="118"/>
      <c r="L76" s="87" t="s">
        <v>980</v>
      </c>
      <c r="M76" s="119"/>
      <c r="N76" s="119"/>
      <c r="O76" s="118"/>
    </row>
    <row r="77" spans="2:15" ht="34.5" customHeight="1" x14ac:dyDescent="0.25">
      <c r="B77" s="98" t="s">
        <v>984</v>
      </c>
      <c r="C77" s="248"/>
      <c r="D77" s="183"/>
      <c r="E77" s="256">
        <v>3.82578</v>
      </c>
      <c r="F77" s="257"/>
      <c r="G77" s="256">
        <v>-76.975629999999995</v>
      </c>
      <c r="H77" s="257"/>
      <c r="I77" s="87">
        <v>13429860</v>
      </c>
      <c r="J77" s="119"/>
      <c r="K77" s="118"/>
      <c r="L77" s="87" t="s">
        <v>911</v>
      </c>
      <c r="M77" s="119"/>
      <c r="N77" s="119"/>
      <c r="O77" s="118"/>
    </row>
    <row r="78" spans="2:15" ht="34.5" customHeight="1" x14ac:dyDescent="0.25">
      <c r="B78" s="98" t="s">
        <v>985</v>
      </c>
      <c r="C78" s="248"/>
      <c r="D78" s="183"/>
      <c r="E78" s="256">
        <v>3.9077799999999998</v>
      </c>
      <c r="F78" s="257"/>
      <c r="G78" s="256">
        <v>-76.569699999999997</v>
      </c>
      <c r="H78" s="257"/>
      <c r="I78" s="87">
        <v>13429861</v>
      </c>
      <c r="J78" s="119"/>
      <c r="K78" s="118"/>
      <c r="L78" s="87" t="s">
        <v>921</v>
      </c>
      <c r="M78" s="119"/>
      <c r="N78" s="119"/>
      <c r="O78" s="118"/>
    </row>
    <row r="79" spans="2:15" ht="34.5" customHeight="1" x14ac:dyDescent="0.25">
      <c r="B79" s="98" t="s">
        <v>986</v>
      </c>
      <c r="C79" s="248"/>
      <c r="D79" s="183"/>
      <c r="E79" s="256">
        <v>3.74011</v>
      </c>
      <c r="F79" s="257"/>
      <c r="G79" s="256">
        <v>-76.679590000000005</v>
      </c>
      <c r="H79" s="257"/>
      <c r="I79" s="87">
        <v>13429966</v>
      </c>
      <c r="J79" s="119"/>
      <c r="K79" s="118"/>
      <c r="L79" s="87" t="s">
        <v>921</v>
      </c>
      <c r="M79" s="119"/>
      <c r="N79" s="119"/>
      <c r="O79" s="118"/>
    </row>
    <row r="80" spans="2:15" ht="34.5" customHeight="1" x14ac:dyDescent="0.25">
      <c r="B80" s="87" t="s">
        <v>987</v>
      </c>
      <c r="C80" s="119"/>
      <c r="D80" s="118"/>
      <c r="E80" s="256">
        <v>4.6635099999999996</v>
      </c>
      <c r="F80" s="257"/>
      <c r="G80" s="256">
        <v>-76.327699999999993</v>
      </c>
      <c r="H80" s="257"/>
      <c r="I80" s="87">
        <v>3675978</v>
      </c>
      <c r="J80" s="119"/>
      <c r="K80" s="118"/>
      <c r="L80" s="87" t="s">
        <v>924</v>
      </c>
      <c r="M80" s="119"/>
      <c r="N80" s="119"/>
      <c r="O80" s="118"/>
    </row>
    <row r="81" spans="2:15" ht="34.5" customHeight="1" x14ac:dyDescent="0.25">
      <c r="B81" s="98" t="s">
        <v>988</v>
      </c>
      <c r="C81" s="248"/>
      <c r="D81" s="183"/>
      <c r="E81" s="256">
        <v>7.3059399999999997</v>
      </c>
      <c r="F81" s="257"/>
      <c r="G81" s="256">
        <v>-77.648160000000004</v>
      </c>
      <c r="H81" s="257"/>
      <c r="I81" s="87">
        <v>13430576</v>
      </c>
      <c r="J81" s="119"/>
      <c r="K81" s="118"/>
      <c r="L81" s="87" t="s">
        <v>927</v>
      </c>
      <c r="M81" s="119"/>
      <c r="N81" s="119"/>
      <c r="O81" s="118"/>
    </row>
    <row r="82" spans="2:15" ht="34.5" customHeight="1" x14ac:dyDescent="0.25">
      <c r="B82" s="98" t="s">
        <v>989</v>
      </c>
      <c r="C82" s="248"/>
      <c r="D82" s="183"/>
      <c r="E82" s="256">
        <v>4.0929900000000004</v>
      </c>
      <c r="F82" s="257"/>
      <c r="G82" s="256">
        <v>-76.508290000000002</v>
      </c>
      <c r="H82" s="257"/>
      <c r="I82" s="87">
        <v>13430609</v>
      </c>
      <c r="J82" s="119"/>
      <c r="K82" s="118"/>
      <c r="L82" s="87" t="s">
        <v>924</v>
      </c>
      <c r="M82" s="119"/>
      <c r="N82" s="119"/>
      <c r="O82" s="118"/>
    </row>
    <row r="83" spans="2:15" ht="34.5" customHeight="1" x14ac:dyDescent="0.25">
      <c r="B83" s="98" t="s">
        <v>990</v>
      </c>
      <c r="C83" s="248"/>
      <c r="D83" s="183"/>
      <c r="E83" s="256">
        <v>3.26166</v>
      </c>
      <c r="F83" s="257"/>
      <c r="G83" s="256">
        <v>-78.823689999999999</v>
      </c>
      <c r="H83" s="257"/>
      <c r="I83" s="87">
        <v>3734416</v>
      </c>
      <c r="J83" s="119"/>
      <c r="K83" s="118"/>
      <c r="L83" s="98" t="s">
        <v>991</v>
      </c>
      <c r="M83" s="248"/>
      <c r="N83" s="248"/>
      <c r="O83" s="183"/>
    </row>
    <row r="84" spans="2:15" ht="34.5" customHeight="1" x14ac:dyDescent="0.25">
      <c r="B84" s="249" t="s">
        <v>992</v>
      </c>
      <c r="C84" s="250"/>
      <c r="D84" s="251"/>
      <c r="E84" s="252">
        <v>1.32972</v>
      </c>
      <c r="F84" s="253"/>
      <c r="G84" s="252">
        <v>-78.254149999999996</v>
      </c>
      <c r="H84" s="253"/>
      <c r="I84" s="249">
        <v>13430711</v>
      </c>
      <c r="J84" s="250"/>
      <c r="K84" s="251"/>
      <c r="L84" s="87" t="s">
        <v>993</v>
      </c>
      <c r="M84" s="119"/>
      <c r="N84" s="119"/>
      <c r="O84" s="118"/>
    </row>
    <row r="85" spans="2:15" ht="34.5" customHeight="1" x14ac:dyDescent="0.25">
      <c r="B85" s="98" t="s">
        <v>994</v>
      </c>
      <c r="C85" s="248"/>
      <c r="D85" s="183"/>
      <c r="E85" s="254">
        <v>1.400444</v>
      </c>
      <c r="F85" s="255"/>
      <c r="G85" s="254">
        <v>-78.687222000000006</v>
      </c>
      <c r="H85" s="255"/>
      <c r="I85" s="98">
        <v>3676479</v>
      </c>
      <c r="J85" s="248"/>
      <c r="K85" s="183"/>
      <c r="L85" s="87" t="s">
        <v>993</v>
      </c>
      <c r="M85" s="119"/>
      <c r="N85" s="119"/>
      <c r="O85" s="118"/>
    </row>
    <row r="86" spans="2:15" ht="34.5" customHeight="1" x14ac:dyDescent="0.25">
      <c r="B86" s="98" t="s">
        <v>995</v>
      </c>
      <c r="C86" s="248"/>
      <c r="D86" s="183"/>
      <c r="E86" s="254">
        <v>1.68272</v>
      </c>
      <c r="F86" s="255"/>
      <c r="G86" s="254">
        <v>-78.823689999999999</v>
      </c>
      <c r="H86" s="255"/>
      <c r="I86" s="98">
        <v>13430909</v>
      </c>
      <c r="J86" s="248"/>
      <c r="K86" s="183"/>
      <c r="L86" s="98" t="s">
        <v>993</v>
      </c>
      <c r="M86" s="248"/>
      <c r="N86" s="248"/>
      <c r="O86" s="183"/>
    </row>
    <row r="87" spans="2:15" ht="34.5" customHeight="1" x14ac:dyDescent="0.25">
      <c r="B87" s="98" t="s">
        <v>996</v>
      </c>
      <c r="C87" s="248"/>
      <c r="D87" s="183"/>
      <c r="E87" s="256">
        <v>1.6842220000000001</v>
      </c>
      <c r="F87" s="257"/>
      <c r="G87" s="256">
        <v>-76.679590000000005</v>
      </c>
      <c r="H87" s="257"/>
      <c r="I87" s="87">
        <v>3669404</v>
      </c>
      <c r="J87" s="119"/>
      <c r="K87" s="118"/>
      <c r="L87" s="87" t="s">
        <v>993</v>
      </c>
      <c r="M87" s="119"/>
      <c r="N87" s="119"/>
      <c r="O87" s="118"/>
    </row>
    <row r="88" spans="2:15" ht="34.5" customHeight="1" x14ac:dyDescent="0.25">
      <c r="B88" s="98" t="s">
        <v>995</v>
      </c>
      <c r="C88" s="248"/>
      <c r="D88" s="183"/>
      <c r="E88" s="256">
        <v>1.6823330000000001</v>
      </c>
      <c r="F88" s="257"/>
      <c r="G88" s="256">
        <v>-78.824306000000007</v>
      </c>
      <c r="H88" s="257"/>
      <c r="I88" s="87">
        <v>13430909</v>
      </c>
      <c r="J88" s="119"/>
      <c r="K88" s="118"/>
      <c r="L88" s="87" t="s">
        <v>993</v>
      </c>
      <c r="M88" s="119"/>
      <c r="N88" s="119"/>
      <c r="O88" s="118"/>
    </row>
    <row r="89" spans="2:15" ht="34.5" customHeight="1" x14ac:dyDescent="0.25">
      <c r="B89" s="98" t="s">
        <v>995</v>
      </c>
      <c r="C89" s="248"/>
      <c r="D89" s="183"/>
      <c r="E89" s="256">
        <v>3.99925</v>
      </c>
      <c r="F89" s="257"/>
      <c r="G89" s="256">
        <v>-76.978583</v>
      </c>
      <c r="H89" s="257"/>
      <c r="I89" s="87">
        <v>3828795</v>
      </c>
      <c r="J89" s="119"/>
      <c r="K89" s="118"/>
      <c r="L89" s="87" t="s">
        <v>997</v>
      </c>
      <c r="M89" s="119"/>
      <c r="N89" s="119"/>
      <c r="O89" s="118"/>
    </row>
    <row r="90" spans="2:15" ht="34.5" customHeight="1" x14ac:dyDescent="0.25">
      <c r="B90" s="98" t="s">
        <v>998</v>
      </c>
      <c r="C90" s="248"/>
      <c r="D90" s="183"/>
      <c r="E90" s="256">
        <v>3.99925</v>
      </c>
      <c r="F90" s="257"/>
      <c r="G90" s="256">
        <v>-76.978583</v>
      </c>
      <c r="H90" s="257"/>
      <c r="I90" s="87">
        <v>3828795</v>
      </c>
      <c r="J90" s="119"/>
      <c r="K90" s="118"/>
      <c r="L90" s="87" t="s">
        <v>999</v>
      </c>
      <c r="M90" s="119"/>
      <c r="N90" s="119"/>
      <c r="O90" s="118"/>
    </row>
    <row r="91" spans="2:15" ht="34.5" customHeight="1" x14ac:dyDescent="0.25">
      <c r="B91" s="98" t="s">
        <v>1000</v>
      </c>
      <c r="C91" s="248"/>
      <c r="D91" s="183"/>
      <c r="E91" s="256">
        <v>5.3410000000000002</v>
      </c>
      <c r="F91" s="257"/>
      <c r="G91" s="256">
        <v>-76.146111000000005</v>
      </c>
      <c r="H91" s="257"/>
      <c r="I91" s="87">
        <v>3668853</v>
      </c>
      <c r="J91" s="119"/>
      <c r="K91" s="118"/>
      <c r="L91" s="87" t="s">
        <v>999</v>
      </c>
      <c r="M91" s="119"/>
      <c r="N91" s="119"/>
      <c r="O91" s="118"/>
    </row>
    <row r="92" spans="2:15" ht="34.5" customHeight="1" x14ac:dyDescent="0.25">
      <c r="B92" s="258" t="s">
        <v>1001</v>
      </c>
      <c r="C92" s="259"/>
      <c r="D92" s="260"/>
      <c r="E92" s="261">
        <v>7.6822780000000002</v>
      </c>
      <c r="F92" s="262"/>
      <c r="G92" s="261">
        <v>-77.272943999999995</v>
      </c>
      <c r="H92" s="262"/>
      <c r="I92" s="258">
        <v>13512500</v>
      </c>
      <c r="J92" s="259"/>
      <c r="K92" s="260"/>
      <c r="L92" s="258" t="s">
        <v>1002</v>
      </c>
      <c r="M92" s="259"/>
      <c r="N92" s="259"/>
      <c r="O92" s="260"/>
    </row>
    <row r="93" spans="2:15" ht="34.5" customHeight="1" x14ac:dyDescent="0.25">
      <c r="B93" s="87" t="s">
        <v>1003</v>
      </c>
      <c r="C93" s="119"/>
      <c r="D93" s="118"/>
      <c r="E93" s="256">
        <v>8.0115920000000003</v>
      </c>
      <c r="F93" s="257"/>
      <c r="G93" s="256">
        <v>-77.105608000000004</v>
      </c>
      <c r="H93" s="257"/>
      <c r="I93" s="87">
        <v>8738091</v>
      </c>
      <c r="J93" s="119"/>
      <c r="K93" s="118"/>
      <c r="L93" s="87" t="s">
        <v>1002</v>
      </c>
      <c r="M93" s="119"/>
      <c r="N93" s="119"/>
      <c r="O93" s="118"/>
    </row>
  </sheetData>
  <sheetProtection sheet="1" objects="1" scenarios="1" formatColumns="0" formatRows="0"/>
  <mergeCells count="430">
    <mergeCell ref="B88:D88"/>
    <mergeCell ref="E88:F88"/>
    <mergeCell ref="G88:H88"/>
    <mergeCell ref="I88:K88"/>
    <mergeCell ref="L88:O88"/>
    <mergeCell ref="B89:D89"/>
    <mergeCell ref="E89:F89"/>
    <mergeCell ref="G89:H89"/>
    <mergeCell ref="I89:K89"/>
    <mergeCell ref="L89:O89"/>
    <mergeCell ref="B75:D75"/>
    <mergeCell ref="E75:F75"/>
    <mergeCell ref="G75:H75"/>
    <mergeCell ref="I75:K75"/>
    <mergeCell ref="L75:O75"/>
    <mergeCell ref="B76:D76"/>
    <mergeCell ref="E76:F76"/>
    <mergeCell ref="G76:H76"/>
    <mergeCell ref="I76:K76"/>
    <mergeCell ref="L76:O76"/>
    <mergeCell ref="B73:D73"/>
    <mergeCell ref="E73:F73"/>
    <mergeCell ref="G73:H73"/>
    <mergeCell ref="I73:K73"/>
    <mergeCell ref="L73:O73"/>
    <mergeCell ref="B74:D74"/>
    <mergeCell ref="E74:F74"/>
    <mergeCell ref="G74:H74"/>
    <mergeCell ref="I74:K74"/>
    <mergeCell ref="L74:O74"/>
    <mergeCell ref="B71:D71"/>
    <mergeCell ref="E71:F71"/>
    <mergeCell ref="G71:H71"/>
    <mergeCell ref="I71:K71"/>
    <mergeCell ref="L71:O71"/>
    <mergeCell ref="B72:D72"/>
    <mergeCell ref="E72:F72"/>
    <mergeCell ref="G72:H72"/>
    <mergeCell ref="I72:K72"/>
    <mergeCell ref="L72:O72"/>
    <mergeCell ref="B69:D69"/>
    <mergeCell ref="E69:F69"/>
    <mergeCell ref="G69:H69"/>
    <mergeCell ref="I69:K69"/>
    <mergeCell ref="L69:O69"/>
    <mergeCell ref="B70:D70"/>
    <mergeCell ref="E70:F70"/>
    <mergeCell ref="G70:H70"/>
    <mergeCell ref="I70:K70"/>
    <mergeCell ref="L70:O70"/>
    <mergeCell ref="B67:D67"/>
    <mergeCell ref="E67:F67"/>
    <mergeCell ref="G67:H67"/>
    <mergeCell ref="I67:K67"/>
    <mergeCell ref="L67:O67"/>
    <mergeCell ref="B68:D68"/>
    <mergeCell ref="E68:F68"/>
    <mergeCell ref="G68:H68"/>
    <mergeCell ref="I68:K68"/>
    <mergeCell ref="L68:O68"/>
    <mergeCell ref="B65:D65"/>
    <mergeCell ref="E65:F65"/>
    <mergeCell ref="G65:H65"/>
    <mergeCell ref="I65:K65"/>
    <mergeCell ref="L65:O65"/>
    <mergeCell ref="B66:D66"/>
    <mergeCell ref="E66:F66"/>
    <mergeCell ref="G66:H66"/>
    <mergeCell ref="I66:K66"/>
    <mergeCell ref="L66:O66"/>
    <mergeCell ref="B63:D63"/>
    <mergeCell ref="E63:F63"/>
    <mergeCell ref="G63:H63"/>
    <mergeCell ref="I63:K63"/>
    <mergeCell ref="L63:O63"/>
    <mergeCell ref="B64:D64"/>
    <mergeCell ref="E64:F64"/>
    <mergeCell ref="G64:H64"/>
    <mergeCell ref="I64:K64"/>
    <mergeCell ref="L64:O64"/>
    <mergeCell ref="B61:D61"/>
    <mergeCell ref="E61:F61"/>
    <mergeCell ref="G61:H61"/>
    <mergeCell ref="I61:K61"/>
    <mergeCell ref="L61:O61"/>
    <mergeCell ref="B62:D62"/>
    <mergeCell ref="E62:F62"/>
    <mergeCell ref="G62:H62"/>
    <mergeCell ref="I62:K62"/>
    <mergeCell ref="L62:O62"/>
    <mergeCell ref="B59:D59"/>
    <mergeCell ref="E59:F59"/>
    <mergeCell ref="G59:H59"/>
    <mergeCell ref="I59:K59"/>
    <mergeCell ref="L59:O59"/>
    <mergeCell ref="B60:D60"/>
    <mergeCell ref="E60:F60"/>
    <mergeCell ref="G60:H60"/>
    <mergeCell ref="I60:K60"/>
    <mergeCell ref="L60:O60"/>
    <mergeCell ref="B57:D57"/>
    <mergeCell ref="E57:F57"/>
    <mergeCell ref="G57:H57"/>
    <mergeCell ref="I57:K57"/>
    <mergeCell ref="L57:O57"/>
    <mergeCell ref="B58:D58"/>
    <mergeCell ref="E58:F58"/>
    <mergeCell ref="G58:H58"/>
    <mergeCell ref="I58:K58"/>
    <mergeCell ref="L58:O58"/>
    <mergeCell ref="B55:D55"/>
    <mergeCell ref="E55:F55"/>
    <mergeCell ref="G55:H55"/>
    <mergeCell ref="I55:K55"/>
    <mergeCell ref="L55:O55"/>
    <mergeCell ref="B56:D56"/>
    <mergeCell ref="E56:F56"/>
    <mergeCell ref="G56:H56"/>
    <mergeCell ref="I56:K56"/>
    <mergeCell ref="L56:O56"/>
    <mergeCell ref="B53:D53"/>
    <mergeCell ref="E53:F53"/>
    <mergeCell ref="G53:H53"/>
    <mergeCell ref="I53:K53"/>
    <mergeCell ref="L53:O53"/>
    <mergeCell ref="B54:D54"/>
    <mergeCell ref="E54:F54"/>
    <mergeCell ref="G54:H54"/>
    <mergeCell ref="I54:K54"/>
    <mergeCell ref="L54:O54"/>
    <mergeCell ref="B51:D51"/>
    <mergeCell ref="E51:F51"/>
    <mergeCell ref="G51:H51"/>
    <mergeCell ref="I51:K51"/>
    <mergeCell ref="L51:O51"/>
    <mergeCell ref="B52:D52"/>
    <mergeCell ref="E52:F52"/>
    <mergeCell ref="G52:H52"/>
    <mergeCell ref="I52:K52"/>
    <mergeCell ref="L52:O52"/>
    <mergeCell ref="B49:D49"/>
    <mergeCell ref="E49:F49"/>
    <mergeCell ref="G49:H49"/>
    <mergeCell ref="I49:K49"/>
    <mergeCell ref="L49:O49"/>
    <mergeCell ref="B50:D50"/>
    <mergeCell ref="E50:F50"/>
    <mergeCell ref="G50:H50"/>
    <mergeCell ref="I50:K50"/>
    <mergeCell ref="L50:O50"/>
    <mergeCell ref="B47:D47"/>
    <mergeCell ref="E47:F47"/>
    <mergeCell ref="G47:H47"/>
    <mergeCell ref="I47:K47"/>
    <mergeCell ref="L47:O47"/>
    <mergeCell ref="B48:D48"/>
    <mergeCell ref="E48:F48"/>
    <mergeCell ref="G48:H48"/>
    <mergeCell ref="I48:K48"/>
    <mergeCell ref="L48:O48"/>
    <mergeCell ref="I46:K46"/>
    <mergeCell ref="B27:D27"/>
    <mergeCell ref="E37:F37"/>
    <mergeCell ref="B18:D18"/>
    <mergeCell ref="G31:H31"/>
    <mergeCell ref="G46:H46"/>
    <mergeCell ref="G40:H40"/>
    <mergeCell ref="E21:F21"/>
    <mergeCell ref="L41:O41"/>
    <mergeCell ref="E46:F46"/>
    <mergeCell ref="B41:D41"/>
    <mergeCell ref="B35:D35"/>
    <mergeCell ref="L43:O43"/>
    <mergeCell ref="I31:K31"/>
    <mergeCell ref="I40:K40"/>
    <mergeCell ref="L24:O24"/>
    <mergeCell ref="B25:D25"/>
    <mergeCell ref="L18:O18"/>
    <mergeCell ref="L33:O33"/>
    <mergeCell ref="E43:F43"/>
    <mergeCell ref="B46:D46"/>
    <mergeCell ref="L46:O46"/>
    <mergeCell ref="B42:D42"/>
    <mergeCell ref="E41:F41"/>
    <mergeCell ref="B1:O1"/>
    <mergeCell ref="E30:F30"/>
    <mergeCell ref="L13:O13"/>
    <mergeCell ref="G30:H30"/>
    <mergeCell ref="B32:D32"/>
    <mergeCell ref="E11:F11"/>
    <mergeCell ref="I9:K9"/>
    <mergeCell ref="B26:D26"/>
    <mergeCell ref="E45:F45"/>
    <mergeCell ref="G14:H14"/>
    <mergeCell ref="G45:H45"/>
    <mergeCell ref="I30:K30"/>
    <mergeCell ref="L15:O15"/>
    <mergeCell ref="B16:D16"/>
    <mergeCell ref="G29:H29"/>
    <mergeCell ref="L23:O23"/>
    <mergeCell ref="I11:K11"/>
    <mergeCell ref="B40:D40"/>
    <mergeCell ref="E28:F28"/>
    <mergeCell ref="G19:H19"/>
    <mergeCell ref="G28:H28"/>
    <mergeCell ref="I35:K35"/>
    <mergeCell ref="B15:D15"/>
    <mergeCell ref="I44:K44"/>
    <mergeCell ref="E9:F9"/>
    <mergeCell ref="B24:D24"/>
    <mergeCell ref="B33:D33"/>
    <mergeCell ref="I19:K19"/>
    <mergeCell ref="G43:H43"/>
    <mergeCell ref="E24:F24"/>
    <mergeCell ref="L9:O9"/>
    <mergeCell ref="E33:F33"/>
    <mergeCell ref="G27:H27"/>
    <mergeCell ref="E42:F42"/>
    <mergeCell ref="G36:H36"/>
    <mergeCell ref="I43:K43"/>
    <mergeCell ref="I18:K18"/>
    <mergeCell ref="E17:F17"/>
    <mergeCell ref="G17:H17"/>
    <mergeCell ref="L11:O11"/>
    <mergeCell ref="I33:K33"/>
    <mergeCell ref="E35:F35"/>
    <mergeCell ref="I42:K42"/>
    <mergeCell ref="E10:F10"/>
    <mergeCell ref="G10:H10"/>
    <mergeCell ref="E19:F19"/>
    <mergeCell ref="L37:O37"/>
    <mergeCell ref="G15:H15"/>
    <mergeCell ref="I41:K41"/>
    <mergeCell ref="L20:O20"/>
    <mergeCell ref="B21:D21"/>
    <mergeCell ref="L29:O29"/>
    <mergeCell ref="B39:D39"/>
    <mergeCell ref="E18:F18"/>
    <mergeCell ref="B19:D19"/>
    <mergeCell ref="E38:F38"/>
    <mergeCell ref="G38:H38"/>
    <mergeCell ref="B38:D38"/>
    <mergeCell ref="G21:H21"/>
    <mergeCell ref="E36:F36"/>
    <mergeCell ref="I38:K38"/>
    <mergeCell ref="B36:D36"/>
    <mergeCell ref="G9:H9"/>
    <mergeCell ref="I25:K25"/>
    <mergeCell ref="B14:D14"/>
    <mergeCell ref="L44:O44"/>
    <mergeCell ref="L22:O22"/>
    <mergeCell ref="B23:D23"/>
    <mergeCell ref="G11:H11"/>
    <mergeCell ref="G42:H42"/>
    <mergeCell ref="B13:D13"/>
    <mergeCell ref="E39:F39"/>
    <mergeCell ref="G39:H39"/>
    <mergeCell ref="E44:F44"/>
    <mergeCell ref="E20:F20"/>
    <mergeCell ref="E29:F29"/>
    <mergeCell ref="I39:K39"/>
    <mergeCell ref="G37:H37"/>
    <mergeCell ref="E13:F13"/>
    <mergeCell ref="B9:D9"/>
    <mergeCell ref="L16:O16"/>
    <mergeCell ref="E40:F40"/>
    <mergeCell ref="E14:F14"/>
    <mergeCell ref="I12:K12"/>
    <mergeCell ref="I21:K21"/>
    <mergeCell ref="B10:D10"/>
    <mergeCell ref="B45:D45"/>
    <mergeCell ref="G33:H33"/>
    <mergeCell ref="E26:F26"/>
    <mergeCell ref="L42:O42"/>
    <mergeCell ref="G26:H26"/>
    <mergeCell ref="G35:H35"/>
    <mergeCell ref="E16:F16"/>
    <mergeCell ref="B31:D31"/>
    <mergeCell ref="G16:H16"/>
    <mergeCell ref="L39:O39"/>
    <mergeCell ref="L30:O30"/>
    <mergeCell ref="I27:K27"/>
    <mergeCell ref="E25:F25"/>
    <mergeCell ref="G25:H25"/>
    <mergeCell ref="L32:O32"/>
    <mergeCell ref="I20:K20"/>
    <mergeCell ref="I29:K29"/>
    <mergeCell ref="I37:K37"/>
    <mergeCell ref="B17:D17"/>
    <mergeCell ref="L21:O21"/>
    <mergeCell ref="G41:H41"/>
    <mergeCell ref="L35:O35"/>
    <mergeCell ref="I26:K26"/>
    <mergeCell ref="L25:O25"/>
    <mergeCell ref="B11:D11"/>
    <mergeCell ref="I32:K32"/>
    <mergeCell ref="L34:O34"/>
    <mergeCell ref="E23:F23"/>
    <mergeCell ref="I15:K15"/>
    <mergeCell ref="E32:F32"/>
    <mergeCell ref="G32:H32"/>
    <mergeCell ref="L26:O26"/>
    <mergeCell ref="B22:D22"/>
    <mergeCell ref="L17:O17"/>
    <mergeCell ref="G24:H24"/>
    <mergeCell ref="G13:H13"/>
    <mergeCell ref="I16:K16"/>
    <mergeCell ref="B2:O2"/>
    <mergeCell ref="I17:K17"/>
    <mergeCell ref="B30:D30"/>
    <mergeCell ref="G18:H18"/>
    <mergeCell ref="B20:D20"/>
    <mergeCell ref="E34:F34"/>
    <mergeCell ref="L19:O19"/>
    <mergeCell ref="G34:H34"/>
    <mergeCell ref="L28:O28"/>
    <mergeCell ref="I10:K10"/>
    <mergeCell ref="B4:O5"/>
    <mergeCell ref="E27:F27"/>
    <mergeCell ref="L12:O12"/>
    <mergeCell ref="I34:K34"/>
    <mergeCell ref="G20:H20"/>
    <mergeCell ref="L14:O14"/>
    <mergeCell ref="I23:K23"/>
    <mergeCell ref="E31:F31"/>
    <mergeCell ref="E15:F15"/>
    <mergeCell ref="I13:K13"/>
    <mergeCell ref="B12:D12"/>
    <mergeCell ref="L10:O10"/>
    <mergeCell ref="B29:D29"/>
    <mergeCell ref="B6:J6"/>
    <mergeCell ref="L45:O45"/>
    <mergeCell ref="I36:K36"/>
    <mergeCell ref="I45:K45"/>
    <mergeCell ref="L38:O38"/>
    <mergeCell ref="E22:F22"/>
    <mergeCell ref="B3:O3"/>
    <mergeCell ref="G23:H23"/>
    <mergeCell ref="B44:D44"/>
    <mergeCell ref="B34:D34"/>
    <mergeCell ref="L27:O27"/>
    <mergeCell ref="B28:D28"/>
    <mergeCell ref="L36:O36"/>
    <mergeCell ref="I24:K24"/>
    <mergeCell ref="B37:D37"/>
    <mergeCell ref="G44:H44"/>
    <mergeCell ref="B43:D43"/>
    <mergeCell ref="G22:H22"/>
    <mergeCell ref="E12:F12"/>
    <mergeCell ref="L31:O31"/>
    <mergeCell ref="G12:H12"/>
    <mergeCell ref="L40:O40"/>
    <mergeCell ref="I28:K28"/>
    <mergeCell ref="I22:K22"/>
    <mergeCell ref="I14:K14"/>
    <mergeCell ref="B77:D77"/>
    <mergeCell ref="E77:F77"/>
    <mergeCell ref="G77:H77"/>
    <mergeCell ref="I77:K77"/>
    <mergeCell ref="L77:O77"/>
    <mergeCell ref="B78:D78"/>
    <mergeCell ref="E78:F78"/>
    <mergeCell ref="G78:H78"/>
    <mergeCell ref="I78:K78"/>
    <mergeCell ref="L78:O78"/>
    <mergeCell ref="B79:D79"/>
    <mergeCell ref="E79:F79"/>
    <mergeCell ref="G79:H79"/>
    <mergeCell ref="I79:K79"/>
    <mergeCell ref="L79:O79"/>
    <mergeCell ref="B80:D80"/>
    <mergeCell ref="E80:F80"/>
    <mergeCell ref="G80:H80"/>
    <mergeCell ref="I80:K80"/>
    <mergeCell ref="L80:O80"/>
    <mergeCell ref="B87:D87"/>
    <mergeCell ref="E87:F87"/>
    <mergeCell ref="G87:H87"/>
    <mergeCell ref="I87:K87"/>
    <mergeCell ref="L87:O87"/>
    <mergeCell ref="B81:D81"/>
    <mergeCell ref="E81:F81"/>
    <mergeCell ref="G81:H81"/>
    <mergeCell ref="I81:K81"/>
    <mergeCell ref="L81:O81"/>
    <mergeCell ref="B82:D82"/>
    <mergeCell ref="E82:F82"/>
    <mergeCell ref="G82:H82"/>
    <mergeCell ref="I82:K82"/>
    <mergeCell ref="L82:O82"/>
    <mergeCell ref="B85:D85"/>
    <mergeCell ref="E85:F85"/>
    <mergeCell ref="G85:H85"/>
    <mergeCell ref="I85:K85"/>
    <mergeCell ref="L85:O85"/>
    <mergeCell ref="L86:O86"/>
    <mergeCell ref="B83:D83"/>
    <mergeCell ref="E83:F83"/>
    <mergeCell ref="G83:H83"/>
    <mergeCell ref="B93:D93"/>
    <mergeCell ref="E93:F93"/>
    <mergeCell ref="G93:H93"/>
    <mergeCell ref="I93:K93"/>
    <mergeCell ref="L93:O93"/>
    <mergeCell ref="B90:D90"/>
    <mergeCell ref="E90:F90"/>
    <mergeCell ref="G90:H90"/>
    <mergeCell ref="B92:D92"/>
    <mergeCell ref="E92:F92"/>
    <mergeCell ref="G92:H92"/>
    <mergeCell ref="I92:K92"/>
    <mergeCell ref="L92:O92"/>
    <mergeCell ref="I90:K90"/>
    <mergeCell ref="L90:O90"/>
    <mergeCell ref="B91:D91"/>
    <mergeCell ref="E91:F91"/>
    <mergeCell ref="G91:H91"/>
    <mergeCell ref="I91:K91"/>
    <mergeCell ref="L91:O91"/>
    <mergeCell ref="I83:K83"/>
    <mergeCell ref="L83:O83"/>
    <mergeCell ref="B84:D84"/>
    <mergeCell ref="E84:F84"/>
    <mergeCell ref="G84:H84"/>
    <mergeCell ref="I84:K84"/>
    <mergeCell ref="L84:O84"/>
    <mergeCell ref="I86:K86"/>
    <mergeCell ref="G86:H86"/>
    <mergeCell ref="E86:F86"/>
    <mergeCell ref="B86:D86"/>
  </mergeCells>
  <dataValidations count="1">
    <dataValidation type="list" allowBlank="1" showInputMessage="1" showErrorMessage="1" prompt="Select Yes or No" sqref="K6:K7" xr:uid="{00000000-0002-0000-1200-000000000000}">
      <formula1>"Yes, No"</formula1>
    </dataValidation>
  </dataValidation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K108"/>
  <sheetViews>
    <sheetView showGridLines="0" tabSelected="1" showWhiteSpace="0" view="pageBreakPreview" zoomScaleNormal="100" zoomScaleSheetLayoutView="100" workbookViewId="0">
      <selection activeCell="Q37" sqref="Q37"/>
    </sheetView>
  </sheetViews>
  <sheetFormatPr defaultColWidth="8.85546875" defaultRowHeight="15" x14ac:dyDescent="0.25"/>
  <cols>
    <col min="1" max="1" width="2" style="292" customWidth="1"/>
    <col min="2" max="3" width="8.85546875" style="292"/>
    <col min="4" max="4" width="17.42578125" style="292" customWidth="1"/>
    <col min="5" max="8" width="8.85546875" style="292"/>
    <col min="9" max="9" width="4" style="292" customWidth="1"/>
    <col min="10" max="10" width="24" style="292" customWidth="1"/>
    <col min="11" max="11" width="18.85546875" style="292" customWidth="1"/>
    <col min="12" max="16384" width="8.85546875" style="292"/>
  </cols>
  <sheetData>
    <row r="1" spans="2:11" s="292" customFormat="1" ht="17.100000000000001" customHeight="1" x14ac:dyDescent="0.25"/>
    <row r="2" spans="2:11" s="292" customFormat="1" ht="17.100000000000001" customHeight="1" x14ac:dyDescent="0.25">
      <c r="B2" s="293" t="s">
        <v>9</v>
      </c>
      <c r="C2" s="294"/>
      <c r="D2" s="294"/>
      <c r="E2" s="294"/>
      <c r="F2" s="294"/>
      <c r="G2" s="294"/>
      <c r="H2" s="294"/>
      <c r="I2" s="294"/>
      <c r="J2" s="294"/>
      <c r="K2" s="295"/>
    </row>
    <row r="3" spans="2:11" s="292" customFormat="1" ht="17.45" customHeight="1" x14ac:dyDescent="0.25">
      <c r="B3" s="296" t="s">
        <v>10</v>
      </c>
      <c r="C3" s="297"/>
      <c r="D3" s="297"/>
      <c r="E3" s="297"/>
      <c r="F3" s="297"/>
      <c r="G3" s="297"/>
      <c r="H3" s="297"/>
      <c r="I3" s="297"/>
      <c r="J3" s="297"/>
      <c r="K3" s="298"/>
    </row>
    <row r="4" spans="2:11" s="292" customFormat="1" ht="17.45" customHeight="1" x14ac:dyDescent="0.25">
      <c r="B4" s="299" t="s">
        <v>11</v>
      </c>
      <c r="C4" s="300"/>
      <c r="D4" s="301"/>
      <c r="E4" s="302" t="s">
        <v>12</v>
      </c>
      <c r="F4" s="300"/>
      <c r="G4" s="300"/>
      <c r="H4" s="300"/>
      <c r="I4" s="300"/>
      <c r="J4" s="301"/>
      <c r="K4" s="303"/>
    </row>
    <row r="5" spans="2:11" s="292" customFormat="1" ht="20.25" customHeight="1" x14ac:dyDescent="0.25">
      <c r="B5" s="299" t="s">
        <v>13</v>
      </c>
      <c r="C5" s="300"/>
      <c r="D5" s="301"/>
      <c r="E5" s="304" t="s">
        <v>14</v>
      </c>
      <c r="F5" s="300"/>
      <c r="G5" s="300"/>
      <c r="H5" s="300"/>
      <c r="I5" s="300"/>
      <c r="J5" s="301"/>
      <c r="K5" s="303"/>
    </row>
    <row r="6" spans="2:11" s="292" customFormat="1" ht="33" customHeight="1" x14ac:dyDescent="0.25">
      <c r="B6" s="305" t="s">
        <v>15</v>
      </c>
      <c r="C6" s="300"/>
      <c r="D6" s="301"/>
      <c r="E6" s="306" t="s">
        <v>16</v>
      </c>
      <c r="F6" s="300"/>
      <c r="G6" s="300"/>
      <c r="H6" s="300"/>
      <c r="I6" s="300"/>
      <c r="J6" s="301"/>
      <c r="K6" s="303"/>
    </row>
    <row r="7" spans="2:11" s="292" customFormat="1" ht="17.45" customHeight="1" x14ac:dyDescent="0.25">
      <c r="B7" s="299" t="s">
        <v>17</v>
      </c>
      <c r="C7" s="300"/>
      <c r="D7" s="301"/>
      <c r="E7" s="302" t="s">
        <v>18</v>
      </c>
      <c r="F7" s="300"/>
      <c r="G7" s="300"/>
      <c r="H7" s="300"/>
      <c r="I7" s="300"/>
      <c r="J7" s="301"/>
      <c r="K7" s="307"/>
    </row>
    <row r="8" spans="2:11" s="292" customFormat="1" ht="17.45" customHeight="1" x14ac:dyDescent="0.25">
      <c r="B8" s="299" t="s">
        <v>19</v>
      </c>
      <c r="C8" s="300"/>
      <c r="D8" s="301"/>
      <c r="E8" s="302" t="s">
        <v>20</v>
      </c>
      <c r="F8" s="300"/>
      <c r="G8" s="300"/>
      <c r="H8" s="300"/>
      <c r="I8" s="300"/>
      <c r="J8" s="301"/>
      <c r="K8" s="307"/>
    </row>
    <row r="9" spans="2:11" s="292" customFormat="1" ht="20.25" customHeight="1" x14ac:dyDescent="0.25">
      <c r="B9" s="299" t="s">
        <v>21</v>
      </c>
      <c r="C9" s="300"/>
      <c r="D9" s="301"/>
      <c r="E9" s="304" t="s">
        <v>22</v>
      </c>
      <c r="F9" s="300"/>
      <c r="G9" s="300"/>
      <c r="H9" s="300"/>
      <c r="I9" s="300"/>
      <c r="J9" s="301"/>
      <c r="K9" s="303"/>
    </row>
    <row r="10" spans="2:11" s="292" customFormat="1" ht="24" customHeight="1" x14ac:dyDescent="0.25">
      <c r="B10" s="299" t="s">
        <v>23</v>
      </c>
      <c r="C10" s="300"/>
      <c r="D10" s="301"/>
      <c r="E10" s="304" t="s">
        <v>24</v>
      </c>
      <c r="F10" s="300"/>
      <c r="G10" s="300"/>
      <c r="H10" s="300"/>
      <c r="I10" s="300"/>
      <c r="J10" s="301"/>
      <c r="K10" s="303"/>
    </row>
    <row r="11" spans="2:11" s="292" customFormat="1" ht="67.5" customHeight="1" x14ac:dyDescent="0.25">
      <c r="B11" s="299" t="s">
        <v>25</v>
      </c>
      <c r="C11" s="300"/>
      <c r="D11" s="301"/>
      <c r="E11" s="302" t="s">
        <v>26</v>
      </c>
      <c r="F11" s="300"/>
      <c r="G11" s="300"/>
      <c r="H11" s="300"/>
      <c r="I11" s="300"/>
      <c r="J11" s="301"/>
      <c r="K11" s="307"/>
    </row>
    <row r="12" spans="2:11" s="292" customFormat="1" ht="23.25" customHeight="1" x14ac:dyDescent="0.25">
      <c r="B12" s="299" t="s">
        <v>27</v>
      </c>
      <c r="C12" s="300"/>
      <c r="D12" s="301"/>
      <c r="E12" s="302" t="s">
        <v>28</v>
      </c>
      <c r="F12" s="300"/>
      <c r="G12" s="300"/>
      <c r="H12" s="300"/>
      <c r="I12" s="300"/>
      <c r="J12" s="301"/>
      <c r="K12" s="307"/>
    </row>
    <row r="13" spans="2:11" s="292" customFormat="1" ht="17.45" customHeight="1" x14ac:dyDescent="0.25">
      <c r="B13" s="308" t="s">
        <v>29</v>
      </c>
      <c r="C13" s="297"/>
      <c r="D13" s="297"/>
      <c r="E13" s="297"/>
      <c r="F13" s="297"/>
      <c r="G13" s="297"/>
      <c r="H13" s="297"/>
      <c r="I13" s="297"/>
      <c r="J13" s="297"/>
      <c r="K13" s="309"/>
    </row>
    <row r="14" spans="2:11" s="292" customFormat="1" ht="17.45" customHeight="1" x14ac:dyDescent="0.25">
      <c r="B14" s="299" t="s">
        <v>30</v>
      </c>
      <c r="C14" s="300"/>
      <c r="D14" s="301"/>
      <c r="E14" s="310">
        <v>43567</v>
      </c>
      <c r="F14" s="311"/>
      <c r="G14" s="311"/>
      <c r="H14" s="311"/>
      <c r="I14" s="311"/>
      <c r="J14" s="312"/>
      <c r="K14" s="313"/>
    </row>
    <row r="15" spans="2:11" s="292" customFormat="1" ht="15.95" customHeight="1" x14ac:dyDescent="0.25">
      <c r="B15" s="299" t="s">
        <v>31</v>
      </c>
      <c r="C15" s="300"/>
      <c r="D15" s="301"/>
      <c r="E15" s="310">
        <v>43434</v>
      </c>
      <c r="F15" s="311"/>
      <c r="G15" s="311"/>
      <c r="H15" s="311"/>
      <c r="I15" s="311"/>
      <c r="J15" s="312"/>
      <c r="K15" s="314"/>
    </row>
    <row r="16" spans="2:11" s="292" customFormat="1" ht="16.5" customHeight="1" x14ac:dyDescent="0.25">
      <c r="B16" s="299" t="s">
        <v>32</v>
      </c>
      <c r="C16" s="300"/>
      <c r="D16" s="301"/>
      <c r="E16" s="315">
        <v>43799</v>
      </c>
      <c r="F16" s="311"/>
      <c r="G16" s="311"/>
      <c r="H16" s="311"/>
      <c r="I16" s="311"/>
      <c r="J16" s="312"/>
      <c r="K16" s="316"/>
    </row>
    <row r="17" spans="2:11" s="292" customFormat="1" ht="15.95" customHeight="1" x14ac:dyDescent="0.25">
      <c r="B17" s="299" t="s">
        <v>33</v>
      </c>
      <c r="C17" s="300"/>
      <c r="D17" s="301"/>
      <c r="E17" s="315">
        <v>43868</v>
      </c>
      <c r="F17" s="311"/>
      <c r="G17" s="311"/>
      <c r="H17" s="311"/>
      <c r="I17" s="311"/>
      <c r="J17" s="312"/>
      <c r="K17" s="317"/>
    </row>
    <row r="18" spans="2:11" s="292" customFormat="1" ht="18" customHeight="1" x14ac:dyDescent="0.25">
      <c r="B18" s="318" t="s">
        <v>34</v>
      </c>
      <c r="C18" s="300"/>
      <c r="D18" s="301"/>
      <c r="E18" s="310">
        <v>45626</v>
      </c>
      <c r="F18" s="311"/>
      <c r="G18" s="311"/>
      <c r="H18" s="311"/>
      <c r="I18" s="311"/>
      <c r="J18" s="312"/>
      <c r="K18" s="313"/>
    </row>
    <row r="19" spans="2:11" s="292" customFormat="1" ht="29.45" customHeight="1" x14ac:dyDescent="0.25">
      <c r="B19" s="299" t="s">
        <v>35</v>
      </c>
      <c r="C19" s="300"/>
      <c r="D19" s="301"/>
      <c r="E19" s="319" t="s">
        <v>36</v>
      </c>
      <c r="F19" s="320"/>
      <c r="G19" s="320"/>
      <c r="H19" s="320"/>
      <c r="I19" s="320"/>
      <c r="J19" s="321"/>
      <c r="K19" s="313"/>
    </row>
    <row r="20" spans="2:11" s="292" customFormat="1" ht="14.45" customHeight="1" x14ac:dyDescent="0.25">
      <c r="B20" s="299" t="s">
        <v>37</v>
      </c>
      <c r="C20" s="300"/>
      <c r="D20" s="301"/>
      <c r="E20" s="306" t="s">
        <v>38</v>
      </c>
      <c r="F20" s="322"/>
      <c r="G20" s="322"/>
      <c r="H20" s="322"/>
      <c r="I20" s="322"/>
      <c r="J20" s="323"/>
      <c r="K20" s="307"/>
    </row>
    <row r="21" spans="2:11" s="292" customFormat="1" ht="14.45" customHeight="1" x14ac:dyDescent="0.25">
      <c r="B21" s="299" t="s">
        <v>39</v>
      </c>
      <c r="C21" s="300"/>
      <c r="D21" s="301"/>
      <c r="E21" s="319">
        <v>46356</v>
      </c>
      <c r="F21" s="320"/>
      <c r="G21" s="320"/>
      <c r="H21" s="320"/>
      <c r="I21" s="320"/>
      <c r="J21" s="321"/>
      <c r="K21" s="307"/>
    </row>
    <row r="22" spans="2:11" s="292" customFormat="1" ht="17.45" customHeight="1" x14ac:dyDescent="0.25">
      <c r="B22" s="308" t="s">
        <v>40</v>
      </c>
      <c r="C22" s="297"/>
      <c r="D22" s="297"/>
      <c r="E22" s="297"/>
      <c r="F22" s="297"/>
      <c r="G22" s="297"/>
      <c r="H22" s="297"/>
      <c r="I22" s="297"/>
      <c r="J22" s="324"/>
      <c r="K22" s="324"/>
    </row>
    <row r="23" spans="2:11" s="292" customFormat="1" ht="15" customHeight="1" x14ac:dyDescent="0.25">
      <c r="B23" s="299" t="s">
        <v>41</v>
      </c>
      <c r="C23" s="300"/>
      <c r="D23" s="301"/>
      <c r="E23" s="325">
        <v>7562558</v>
      </c>
      <c r="F23" s="300"/>
      <c r="G23" s="300"/>
      <c r="H23" s="300"/>
      <c r="I23" s="300"/>
      <c r="J23" s="301"/>
      <c r="K23" s="326"/>
    </row>
    <row r="24" spans="2:11" s="292" customFormat="1" ht="28.5" customHeight="1" x14ac:dyDescent="0.25">
      <c r="B24" s="299" t="s">
        <v>42</v>
      </c>
      <c r="C24" s="300"/>
      <c r="D24" s="301"/>
      <c r="E24" s="325">
        <v>7068933.5800000001</v>
      </c>
      <c r="F24" s="300"/>
      <c r="G24" s="300"/>
      <c r="H24" s="300"/>
      <c r="I24" s="300"/>
      <c r="J24" s="301"/>
      <c r="K24" s="317"/>
    </row>
    <row r="25" spans="2:11" s="292" customFormat="1" ht="15" customHeight="1" x14ac:dyDescent="0.25">
      <c r="B25" s="299" t="s">
        <v>43</v>
      </c>
      <c r="C25" s="300"/>
      <c r="D25" s="301"/>
      <c r="E25" s="325">
        <f>'13. Co-Financing Table'!K40</f>
        <v>31394186</v>
      </c>
      <c r="F25" s="300"/>
      <c r="G25" s="300"/>
      <c r="H25" s="300"/>
      <c r="I25" s="300"/>
      <c r="J25" s="301"/>
      <c r="K25" s="326"/>
    </row>
    <row r="26" spans="2:11" s="292" customFormat="1" ht="31.5" customHeight="1" x14ac:dyDescent="0.25">
      <c r="B26" s="299" t="s">
        <v>44</v>
      </c>
      <c r="C26" s="300"/>
      <c r="D26" s="301"/>
      <c r="E26" s="325">
        <f>'13. Co-Financing Table'!N40</f>
        <v>35219826.299999997</v>
      </c>
      <c r="F26" s="300"/>
      <c r="G26" s="300"/>
      <c r="H26" s="300"/>
      <c r="I26" s="300"/>
      <c r="J26" s="301"/>
      <c r="K26" s="326"/>
    </row>
    <row r="27" spans="2:11" s="292" customFormat="1" ht="17.45" customHeight="1" x14ac:dyDescent="0.25">
      <c r="B27" s="308" t="s">
        <v>45</v>
      </c>
      <c r="C27" s="297"/>
      <c r="D27" s="297"/>
      <c r="E27" s="297"/>
      <c r="F27" s="297"/>
      <c r="G27" s="297"/>
      <c r="H27" s="297"/>
      <c r="I27" s="297"/>
      <c r="J27" s="327"/>
      <c r="K27" s="327"/>
    </row>
    <row r="28" spans="2:11" s="292" customFormat="1" ht="27.6" customHeight="1" x14ac:dyDescent="0.25">
      <c r="B28" s="299" t="s">
        <v>46</v>
      </c>
      <c r="C28" s="300"/>
      <c r="D28" s="301"/>
      <c r="E28" s="310" t="s">
        <v>47</v>
      </c>
      <c r="F28" s="311"/>
      <c r="G28" s="311"/>
      <c r="H28" s="311"/>
      <c r="I28" s="311"/>
      <c r="J28" s="312"/>
      <c r="K28" s="313"/>
    </row>
    <row r="29" spans="2:11" s="292" customFormat="1" ht="17.45" customHeight="1" x14ac:dyDescent="0.25">
      <c r="B29" s="299" t="s">
        <v>48</v>
      </c>
      <c r="C29" s="300"/>
      <c r="D29" s="301"/>
      <c r="E29" s="306" t="s">
        <v>38</v>
      </c>
      <c r="F29" s="311"/>
      <c r="G29" s="311"/>
      <c r="H29" s="311"/>
      <c r="I29" s="311"/>
      <c r="J29" s="312"/>
      <c r="K29" s="307"/>
    </row>
    <row r="30" spans="2:11" s="292" customFormat="1" ht="27.6" customHeight="1" x14ac:dyDescent="0.25">
      <c r="B30" s="299" t="s">
        <v>49</v>
      </c>
      <c r="C30" s="300"/>
      <c r="D30" s="301"/>
      <c r="E30" s="310">
        <v>45048</v>
      </c>
      <c r="F30" s="311"/>
      <c r="G30" s="311"/>
      <c r="H30" s="311"/>
      <c r="I30" s="311"/>
      <c r="J30" s="312"/>
      <c r="K30" s="307"/>
    </row>
    <row r="31" spans="2:11" s="292" customFormat="1" ht="21" customHeight="1" x14ac:dyDescent="0.25">
      <c r="B31" s="299" t="s">
        <v>50</v>
      </c>
      <c r="C31" s="300"/>
      <c r="D31" s="301"/>
      <c r="E31" s="310" t="s">
        <v>51</v>
      </c>
      <c r="F31" s="311"/>
      <c r="G31" s="311"/>
      <c r="H31" s="311"/>
      <c r="I31" s="311"/>
      <c r="J31" s="312"/>
      <c r="K31" s="328"/>
    </row>
    <row r="32" spans="2:11" s="292" customFormat="1" ht="20.100000000000001" customHeight="1" x14ac:dyDescent="0.25">
      <c r="B32" s="296" t="s">
        <v>52</v>
      </c>
      <c r="C32" s="297"/>
      <c r="D32" s="297"/>
      <c r="E32" s="297"/>
      <c r="F32" s="297"/>
      <c r="G32" s="297"/>
      <c r="H32" s="297"/>
      <c r="I32" s="297"/>
      <c r="J32" s="329"/>
      <c r="K32" s="330"/>
    </row>
    <row r="33" spans="2:11" s="292" customFormat="1" ht="27.6" customHeight="1" x14ac:dyDescent="0.25">
      <c r="B33" s="299" t="s">
        <v>53</v>
      </c>
      <c r="C33" s="300"/>
      <c r="D33" s="301"/>
      <c r="E33" s="306" t="str">
        <f ca="1">_xlfn.XLOOKUP(DevScore, NumRating, TxtRating, "Not Rated")</f>
        <v>Satisfactory (S)</v>
      </c>
      <c r="F33" s="300"/>
      <c r="G33" s="300"/>
      <c r="H33" s="300"/>
      <c r="I33" s="300"/>
      <c r="J33" s="301"/>
      <c r="K33" s="331"/>
    </row>
    <row r="34" spans="2:11" s="292" customFormat="1" ht="21" customHeight="1" x14ac:dyDescent="0.25">
      <c r="B34" s="299" t="s">
        <v>54</v>
      </c>
      <c r="C34" s="300"/>
      <c r="D34" s="301"/>
      <c r="E34" s="306" t="str">
        <f>_xlfn.XLOOKUP(ImpScore, NumRating, TxtRating, "Not Rated")</f>
        <v>Satisfactory (S)</v>
      </c>
      <c r="F34" s="300"/>
      <c r="G34" s="300"/>
      <c r="H34" s="300"/>
      <c r="I34" s="300"/>
      <c r="J34" s="301"/>
      <c r="K34" s="331"/>
    </row>
    <row r="35" spans="2:11" s="292" customFormat="1" ht="21" customHeight="1" x14ac:dyDescent="0.25">
      <c r="B35" s="299" t="s">
        <v>55</v>
      </c>
      <c r="C35" s="300"/>
      <c r="D35" s="301"/>
      <c r="E35" s="306" t="str">
        <f>'6. Risks to the Project'!C45</f>
        <v>Moderate</v>
      </c>
      <c r="F35" s="300"/>
      <c r="G35" s="300"/>
      <c r="H35" s="300"/>
      <c r="I35" s="300"/>
      <c r="J35" s="301"/>
      <c r="K35" s="331"/>
    </row>
    <row r="36" spans="2:11" s="292" customFormat="1" ht="17.45" customHeight="1" x14ac:dyDescent="0.25">
      <c r="B36" s="296" t="s">
        <v>56</v>
      </c>
      <c r="C36" s="297"/>
      <c r="D36" s="297"/>
      <c r="E36" s="297"/>
      <c r="F36" s="297"/>
      <c r="G36" s="297"/>
      <c r="H36" s="297"/>
      <c r="I36" s="297"/>
      <c r="J36" s="332"/>
      <c r="K36" s="332"/>
    </row>
    <row r="37" spans="2:11" s="292" customFormat="1" ht="27.6" customHeight="1" x14ac:dyDescent="0.25">
      <c r="B37" s="299" t="s">
        <v>57</v>
      </c>
      <c r="C37" s="300"/>
      <c r="D37" s="301"/>
      <c r="E37" s="333" t="s">
        <v>58</v>
      </c>
      <c r="F37" s="300"/>
      <c r="G37" s="300"/>
      <c r="H37" s="300"/>
      <c r="I37" s="300"/>
      <c r="J37" s="301"/>
      <c r="K37" s="334"/>
    </row>
    <row r="38" spans="2:11" s="292" customFormat="1" ht="24.6" customHeight="1" x14ac:dyDescent="0.25">
      <c r="B38" s="329"/>
      <c r="C38" s="335"/>
      <c r="D38" s="336"/>
      <c r="E38" s="336"/>
      <c r="F38" s="337"/>
      <c r="G38" s="337"/>
      <c r="H38" s="337"/>
      <c r="I38" s="337"/>
      <c r="J38" s="337"/>
      <c r="K38" s="337"/>
    </row>
    <row r="39" spans="2:11" s="292" customFormat="1" ht="24.6" customHeight="1" x14ac:dyDescent="0.25">
      <c r="B39" s="329"/>
      <c r="C39" s="338"/>
      <c r="D39" s="338"/>
      <c r="E39" s="338"/>
      <c r="F39" s="338"/>
      <c r="G39" s="338"/>
      <c r="H39" s="338"/>
      <c r="I39" s="338"/>
      <c r="J39" s="338"/>
      <c r="K39" s="339"/>
    </row>
    <row r="40" spans="2:11" s="292" customFormat="1" ht="24.6" customHeight="1" x14ac:dyDescent="0.25">
      <c r="B40" s="340" t="s">
        <v>59</v>
      </c>
      <c r="C40" s="297"/>
      <c r="D40" s="297"/>
      <c r="E40" s="297"/>
      <c r="F40" s="297"/>
      <c r="G40" s="297"/>
      <c r="H40" s="297"/>
      <c r="I40" s="297"/>
      <c r="J40" s="297"/>
      <c r="K40" s="339"/>
    </row>
    <row r="41" spans="2:11" s="292" customFormat="1" ht="24.6" customHeight="1" x14ac:dyDescent="0.25">
      <c r="B41" s="297"/>
      <c r="C41" s="297"/>
      <c r="D41" s="297"/>
      <c r="E41" s="297"/>
      <c r="F41" s="297"/>
      <c r="G41" s="297"/>
      <c r="H41" s="297"/>
      <c r="I41" s="297"/>
      <c r="J41" s="297"/>
      <c r="K41" s="339"/>
    </row>
    <row r="42" spans="2:11" s="292" customFormat="1" ht="52.5" customHeight="1" x14ac:dyDescent="0.25">
      <c r="B42" s="297"/>
      <c r="C42" s="297"/>
      <c r="D42" s="297"/>
      <c r="E42" s="297"/>
      <c r="F42" s="297"/>
      <c r="G42" s="297"/>
      <c r="H42" s="297"/>
      <c r="I42" s="297"/>
      <c r="J42" s="297"/>
      <c r="K42" s="339"/>
    </row>
    <row r="43" spans="2:11" s="292" customFormat="1" ht="17.100000000000001" customHeight="1" x14ac:dyDescent="0.25">
      <c r="B43" s="329"/>
      <c r="C43" s="329"/>
      <c r="D43" s="329"/>
      <c r="E43" s="329"/>
      <c r="F43" s="329"/>
      <c r="G43" s="329"/>
      <c r="H43" s="329"/>
      <c r="I43" s="329"/>
      <c r="J43" s="329"/>
      <c r="K43" s="330"/>
    </row>
    <row r="44" spans="2:11" s="292" customFormat="1" ht="17.100000000000001" customHeight="1" x14ac:dyDescent="0.25">
      <c r="B44" s="329"/>
      <c r="C44" s="329"/>
      <c r="D44" s="329"/>
      <c r="E44" s="329"/>
      <c r="F44" s="329"/>
      <c r="G44" s="329"/>
      <c r="H44" s="329"/>
      <c r="I44" s="329"/>
      <c r="J44" s="329"/>
      <c r="K44" s="330"/>
    </row>
    <row r="45" spans="2:11" s="292" customFormat="1" ht="17.45" customHeight="1" x14ac:dyDescent="0.25">
      <c r="B45" s="296" t="s">
        <v>60</v>
      </c>
      <c r="C45" s="297"/>
      <c r="D45" s="297"/>
      <c r="E45" s="297"/>
      <c r="F45" s="297"/>
      <c r="G45" s="297"/>
      <c r="H45" s="297"/>
      <c r="I45" s="297"/>
      <c r="J45" s="332"/>
      <c r="K45" s="332"/>
    </row>
    <row r="46" spans="2:11" s="292" customFormat="1" ht="17.45" customHeight="1" x14ac:dyDescent="0.25">
      <c r="B46" s="341" t="s">
        <v>61</v>
      </c>
      <c r="C46" s="300"/>
      <c r="D46" s="301"/>
      <c r="E46" s="341" t="s">
        <v>62</v>
      </c>
      <c r="F46" s="300"/>
      <c r="G46" s="300"/>
      <c r="H46" s="301"/>
      <c r="I46" s="342" t="s">
        <v>63</v>
      </c>
      <c r="J46" s="343"/>
      <c r="K46" s="339"/>
    </row>
    <row r="47" spans="2:11" s="292" customFormat="1" ht="24.75" customHeight="1" x14ac:dyDescent="0.25">
      <c r="B47" s="344" t="s">
        <v>64</v>
      </c>
      <c r="C47" s="300"/>
      <c r="D47" s="301"/>
      <c r="E47" s="302" t="s">
        <v>65</v>
      </c>
      <c r="F47" s="300"/>
      <c r="G47" s="300"/>
      <c r="H47" s="300"/>
      <c r="I47" s="345" t="s">
        <v>66</v>
      </c>
      <c r="J47" s="345"/>
      <c r="K47" s="346"/>
    </row>
    <row r="48" spans="2:11" s="292" customFormat="1" ht="24.75" customHeight="1" x14ac:dyDescent="0.25">
      <c r="B48" s="344" t="s">
        <v>67</v>
      </c>
      <c r="C48" s="300"/>
      <c r="D48" s="301"/>
      <c r="E48" s="302" t="s">
        <v>68</v>
      </c>
      <c r="F48" s="300"/>
      <c r="G48" s="300"/>
      <c r="H48" s="300"/>
      <c r="I48" s="345" t="s">
        <v>69</v>
      </c>
      <c r="J48" s="345"/>
      <c r="K48" s="334"/>
    </row>
    <row r="49" spans="2:11" s="292" customFormat="1" ht="24.75" customHeight="1" x14ac:dyDescent="0.25">
      <c r="B49" s="344" t="s">
        <v>70</v>
      </c>
      <c r="C49" s="300"/>
      <c r="D49" s="301"/>
      <c r="E49" s="302" t="s">
        <v>71</v>
      </c>
      <c r="F49" s="300"/>
      <c r="G49" s="300"/>
      <c r="H49" s="300"/>
      <c r="I49" s="345" t="s">
        <v>72</v>
      </c>
      <c r="J49" s="345"/>
      <c r="K49" s="334"/>
    </row>
    <row r="50" spans="2:11" s="292" customFormat="1" ht="24.75" customHeight="1" x14ac:dyDescent="0.25">
      <c r="B50" s="344" t="s">
        <v>73</v>
      </c>
      <c r="C50" s="300"/>
      <c r="D50" s="301"/>
      <c r="E50" s="302" t="s">
        <v>74</v>
      </c>
      <c r="F50" s="300"/>
      <c r="G50" s="300"/>
      <c r="H50" s="300"/>
      <c r="I50" s="345" t="s">
        <v>75</v>
      </c>
      <c r="J50" s="345"/>
      <c r="K50" s="334"/>
    </row>
    <row r="51" spans="2:11" s="292" customFormat="1" ht="24.75" customHeight="1" x14ac:dyDescent="0.25">
      <c r="B51" s="344" t="s">
        <v>76</v>
      </c>
      <c r="C51" s="300"/>
      <c r="D51" s="301"/>
      <c r="E51" s="302" t="s">
        <v>77</v>
      </c>
      <c r="F51" s="300"/>
      <c r="G51" s="300"/>
      <c r="H51" s="300"/>
      <c r="I51" s="345" t="s">
        <v>78</v>
      </c>
      <c r="J51" s="345"/>
      <c r="K51" s="334"/>
    </row>
    <row r="52" spans="2:11" s="292" customFormat="1" ht="17.45" customHeight="1" x14ac:dyDescent="0.25">
      <c r="B52" s="347"/>
      <c r="C52" s="347"/>
      <c r="D52" s="347"/>
      <c r="E52" s="347"/>
      <c r="F52" s="347"/>
      <c r="G52" s="334"/>
      <c r="H52" s="334"/>
      <c r="I52" s="334"/>
      <c r="J52" s="334"/>
      <c r="K52" s="334"/>
    </row>
    <row r="53" spans="2:11" s="292" customFormat="1" ht="17.45" customHeight="1" x14ac:dyDescent="0.25">
      <c r="B53" s="347"/>
      <c r="C53" s="347"/>
      <c r="D53" s="347"/>
      <c r="E53" s="347"/>
      <c r="F53" s="347"/>
      <c r="G53" s="334"/>
      <c r="H53" s="334"/>
      <c r="I53" s="334"/>
      <c r="J53" s="334"/>
      <c r="K53" s="334"/>
    </row>
    <row r="54" spans="2:11" s="292" customFormat="1" ht="15.75" customHeight="1" x14ac:dyDescent="0.25">
      <c r="B54" s="348" t="s">
        <v>79</v>
      </c>
      <c r="C54" s="297"/>
      <c r="D54" s="297"/>
      <c r="E54" s="297"/>
      <c r="F54" s="297"/>
      <c r="G54" s="297"/>
      <c r="H54" s="297"/>
      <c r="I54" s="297"/>
      <c r="J54" s="297"/>
      <c r="K54" s="349"/>
    </row>
    <row r="55" spans="2:11" s="292" customFormat="1" ht="14.45" customHeight="1" x14ac:dyDescent="0.25">
      <c r="B55" s="350"/>
      <c r="C55" s="350"/>
      <c r="D55" s="350"/>
      <c r="E55" s="350"/>
      <c r="F55" s="350"/>
      <c r="G55" s="350"/>
      <c r="H55" s="350"/>
      <c r="I55" s="350"/>
      <c r="J55" s="350"/>
      <c r="K55" s="350"/>
    </row>
    <row r="56" spans="2:11" s="292" customFormat="1" ht="14.45" customHeight="1" x14ac:dyDescent="0.25">
      <c r="B56" s="304" t="s">
        <v>80</v>
      </c>
      <c r="C56" s="351"/>
      <c r="D56" s="351"/>
      <c r="E56" s="351"/>
      <c r="F56" s="351"/>
      <c r="G56" s="351"/>
      <c r="H56" s="351"/>
      <c r="I56" s="351"/>
      <c r="J56" s="343"/>
      <c r="K56" s="303"/>
    </row>
    <row r="57" spans="2:11" s="292" customFormat="1" ht="17.100000000000001" customHeight="1" x14ac:dyDescent="0.25">
      <c r="B57" s="352"/>
      <c r="C57" s="353"/>
      <c r="D57" s="353"/>
      <c r="E57" s="353"/>
      <c r="F57" s="353"/>
      <c r="G57" s="353"/>
      <c r="H57" s="353"/>
      <c r="I57" s="353"/>
      <c r="J57" s="354"/>
      <c r="K57" s="303"/>
    </row>
    <row r="58" spans="2:11" s="292" customFormat="1" ht="17.100000000000001" customHeight="1" x14ac:dyDescent="0.25">
      <c r="B58" s="355"/>
      <c r="C58" s="300"/>
      <c r="D58" s="300"/>
      <c r="E58" s="300"/>
      <c r="F58" s="300"/>
      <c r="G58" s="300"/>
      <c r="H58" s="300"/>
      <c r="I58" s="300"/>
      <c r="J58" s="300"/>
      <c r="K58" s="303"/>
    </row>
    <row r="59" spans="2:11" s="292" customFormat="1" ht="15" customHeight="1" x14ac:dyDescent="0.25">
      <c r="B59" s="356" t="s">
        <v>81</v>
      </c>
      <c r="C59" s="351"/>
      <c r="D59" s="343"/>
      <c r="E59" s="356" t="s">
        <v>82</v>
      </c>
      <c r="F59" s="356" t="s">
        <v>83</v>
      </c>
      <c r="G59" s="351"/>
      <c r="H59" s="351"/>
      <c r="I59" s="343"/>
      <c r="J59" s="356" t="s">
        <v>84</v>
      </c>
      <c r="K59" s="303"/>
    </row>
    <row r="60" spans="2:11" s="292" customFormat="1" ht="17.45" customHeight="1" x14ac:dyDescent="0.25">
      <c r="B60" s="352"/>
      <c r="C60" s="353"/>
      <c r="D60" s="354"/>
      <c r="E60" s="357"/>
      <c r="F60" s="352"/>
      <c r="G60" s="353"/>
      <c r="H60" s="353"/>
      <c r="I60" s="354"/>
      <c r="J60" s="357"/>
      <c r="K60" s="303"/>
    </row>
    <row r="61" spans="2:11" s="292" customFormat="1" ht="39.75" customHeight="1" x14ac:dyDescent="0.25">
      <c r="B61" s="358" t="s">
        <v>85</v>
      </c>
      <c r="C61" s="351"/>
      <c r="D61" s="343"/>
      <c r="E61" s="359" t="s">
        <v>86</v>
      </c>
      <c r="F61" s="358" t="s">
        <v>87</v>
      </c>
      <c r="G61" s="351"/>
      <c r="H61" s="351"/>
      <c r="I61" s="343"/>
      <c r="J61" s="359" t="s">
        <v>88</v>
      </c>
      <c r="K61" s="360"/>
    </row>
    <row r="62" spans="2:11" s="292" customFormat="1" ht="39.75" customHeight="1" x14ac:dyDescent="0.25">
      <c r="B62" s="352"/>
      <c r="C62" s="353"/>
      <c r="D62" s="354"/>
      <c r="E62" s="361"/>
      <c r="F62" s="352"/>
      <c r="G62" s="353"/>
      <c r="H62" s="353"/>
      <c r="I62" s="354"/>
      <c r="J62" s="361"/>
      <c r="K62" s="360"/>
    </row>
    <row r="63" spans="2:11" s="292" customFormat="1" ht="17.100000000000001" customHeight="1" x14ac:dyDescent="0.25">
      <c r="B63" s="358" t="s">
        <v>89</v>
      </c>
      <c r="C63" s="351"/>
      <c r="D63" s="343"/>
      <c r="E63" s="359" t="s">
        <v>86</v>
      </c>
      <c r="F63" s="358" t="s">
        <v>90</v>
      </c>
      <c r="G63" s="351"/>
      <c r="H63" s="351"/>
      <c r="I63" s="343"/>
      <c r="J63" s="359"/>
      <c r="K63" s="360"/>
    </row>
    <row r="64" spans="2:11" s="292" customFormat="1" ht="39" customHeight="1" x14ac:dyDescent="0.25">
      <c r="B64" s="352"/>
      <c r="C64" s="353"/>
      <c r="D64" s="354"/>
      <c r="E64" s="361"/>
      <c r="F64" s="352"/>
      <c r="G64" s="353"/>
      <c r="H64" s="353"/>
      <c r="I64" s="354"/>
      <c r="J64" s="361"/>
      <c r="K64" s="360"/>
    </row>
    <row r="65" spans="2:11" s="292" customFormat="1" ht="17.100000000000001" customHeight="1" x14ac:dyDescent="0.25">
      <c r="B65" s="358" t="s">
        <v>91</v>
      </c>
      <c r="C65" s="351"/>
      <c r="D65" s="343"/>
      <c r="E65" s="359" t="s">
        <v>86</v>
      </c>
      <c r="F65" s="358" t="s">
        <v>92</v>
      </c>
      <c r="G65" s="351"/>
      <c r="H65" s="351"/>
      <c r="I65" s="343"/>
      <c r="J65" s="359"/>
      <c r="K65" s="360"/>
    </row>
    <row r="66" spans="2:11" s="292" customFormat="1" ht="27.75" customHeight="1" x14ac:dyDescent="0.25">
      <c r="B66" s="352"/>
      <c r="C66" s="353"/>
      <c r="D66" s="354"/>
      <c r="E66" s="361"/>
      <c r="F66" s="352"/>
      <c r="G66" s="353"/>
      <c r="H66" s="353"/>
      <c r="I66" s="354"/>
      <c r="J66" s="361"/>
      <c r="K66" s="360"/>
    </row>
    <row r="67" spans="2:11" s="292" customFormat="1" ht="17.100000000000001" customHeight="1" x14ac:dyDescent="0.25">
      <c r="B67" s="362" t="s">
        <v>93</v>
      </c>
      <c r="C67" s="363"/>
      <c r="D67" s="364"/>
      <c r="E67" s="365" t="s">
        <v>86</v>
      </c>
      <c r="F67" s="358" t="s">
        <v>94</v>
      </c>
      <c r="G67" s="351"/>
      <c r="H67" s="351"/>
      <c r="I67" s="343"/>
      <c r="J67" s="359" t="s">
        <v>95</v>
      </c>
      <c r="K67" s="360"/>
    </row>
    <row r="68" spans="2:11" s="292" customFormat="1" ht="36.75" customHeight="1" x14ac:dyDescent="0.25">
      <c r="B68" s="366"/>
      <c r="C68" s="367"/>
      <c r="D68" s="368"/>
      <c r="E68" s="369"/>
      <c r="F68" s="352"/>
      <c r="G68" s="353"/>
      <c r="H68" s="353"/>
      <c r="I68" s="354"/>
      <c r="J68" s="361"/>
      <c r="K68" s="360"/>
    </row>
    <row r="69" spans="2:11" s="292" customFormat="1" ht="17.100000000000001" customHeight="1" x14ac:dyDescent="0.25">
      <c r="B69" s="366"/>
      <c r="C69" s="367"/>
      <c r="D69" s="368"/>
      <c r="E69" s="369"/>
      <c r="F69" s="358" t="s">
        <v>96</v>
      </c>
      <c r="G69" s="351"/>
      <c r="H69" s="351"/>
      <c r="I69" s="343"/>
      <c r="J69" s="359" t="s">
        <v>97</v>
      </c>
      <c r="K69" s="360"/>
    </row>
    <row r="70" spans="2:11" s="292" customFormat="1" ht="27.75" customHeight="1" x14ac:dyDescent="0.25">
      <c r="B70" s="370"/>
      <c r="C70" s="371"/>
      <c r="D70" s="372"/>
      <c r="E70" s="373"/>
      <c r="F70" s="352"/>
      <c r="G70" s="353"/>
      <c r="H70" s="353"/>
      <c r="I70" s="354"/>
      <c r="J70" s="361"/>
      <c r="K70" s="360"/>
    </row>
    <row r="71" spans="2:11" s="292" customFormat="1" ht="17.100000000000001" customHeight="1" x14ac:dyDescent="0.25">
      <c r="B71" s="358" t="s">
        <v>98</v>
      </c>
      <c r="C71" s="351"/>
      <c r="D71" s="343"/>
      <c r="E71" s="359" t="s">
        <v>86</v>
      </c>
      <c r="F71" s="358" t="s">
        <v>99</v>
      </c>
      <c r="G71" s="351"/>
      <c r="H71" s="351"/>
      <c r="I71" s="343"/>
      <c r="J71" s="359"/>
      <c r="K71" s="360"/>
    </row>
    <row r="72" spans="2:11" s="292" customFormat="1" ht="26.25" customHeight="1" x14ac:dyDescent="0.25">
      <c r="B72" s="352"/>
      <c r="C72" s="353"/>
      <c r="D72" s="354"/>
      <c r="E72" s="361"/>
      <c r="F72" s="352"/>
      <c r="G72" s="353"/>
      <c r="H72" s="353"/>
      <c r="I72" s="354"/>
      <c r="J72" s="361"/>
      <c r="K72" s="360"/>
    </row>
    <row r="73" spans="2:11" s="292" customFormat="1" ht="17.100000000000001" customHeight="1" x14ac:dyDescent="0.25">
      <c r="B73" s="362" t="s">
        <v>100</v>
      </c>
      <c r="C73" s="363"/>
      <c r="D73" s="364"/>
      <c r="E73" s="365" t="s">
        <v>86</v>
      </c>
      <c r="F73" s="358" t="s">
        <v>101</v>
      </c>
      <c r="G73" s="351"/>
      <c r="H73" s="351"/>
      <c r="I73" s="343"/>
      <c r="J73" s="359"/>
      <c r="K73" s="360"/>
    </row>
    <row r="74" spans="2:11" s="292" customFormat="1" ht="28.5" customHeight="1" x14ac:dyDescent="0.25">
      <c r="B74" s="366"/>
      <c r="C74" s="367"/>
      <c r="D74" s="368"/>
      <c r="E74" s="369"/>
      <c r="F74" s="352"/>
      <c r="G74" s="353"/>
      <c r="H74" s="353"/>
      <c r="I74" s="354"/>
      <c r="J74" s="361"/>
      <c r="K74" s="360"/>
    </row>
    <row r="75" spans="2:11" s="292" customFormat="1" ht="17.100000000000001" customHeight="1" x14ac:dyDescent="0.25">
      <c r="B75" s="366"/>
      <c r="C75" s="367"/>
      <c r="D75" s="368"/>
      <c r="E75" s="369"/>
      <c r="F75" s="358" t="s">
        <v>102</v>
      </c>
      <c r="G75" s="351"/>
      <c r="H75" s="351"/>
      <c r="I75" s="343"/>
      <c r="J75" s="359" t="s">
        <v>103</v>
      </c>
      <c r="K75" s="360"/>
    </row>
    <row r="76" spans="2:11" s="292" customFormat="1" ht="30" customHeight="1" x14ac:dyDescent="0.25">
      <c r="B76" s="370"/>
      <c r="C76" s="371"/>
      <c r="D76" s="372"/>
      <c r="E76" s="373"/>
      <c r="F76" s="352"/>
      <c r="G76" s="353"/>
      <c r="H76" s="353"/>
      <c r="I76" s="354"/>
      <c r="J76" s="361"/>
      <c r="K76" s="360"/>
    </row>
    <row r="77" spans="2:11" s="292" customFormat="1" ht="17.100000000000001" customHeight="1" x14ac:dyDescent="0.25">
      <c r="B77" s="358" t="s">
        <v>104</v>
      </c>
      <c r="C77" s="351"/>
      <c r="D77" s="343"/>
      <c r="E77" s="359" t="s">
        <v>86</v>
      </c>
      <c r="F77" s="358" t="s">
        <v>105</v>
      </c>
      <c r="G77" s="351"/>
      <c r="H77" s="351"/>
      <c r="I77" s="343"/>
      <c r="J77" s="359"/>
      <c r="K77" s="360"/>
    </row>
    <row r="78" spans="2:11" s="292" customFormat="1" ht="16.5" customHeight="1" x14ac:dyDescent="0.25">
      <c r="B78" s="352"/>
      <c r="C78" s="353"/>
      <c r="D78" s="354"/>
      <c r="E78" s="361"/>
      <c r="F78" s="352"/>
      <c r="G78" s="353"/>
      <c r="H78" s="353"/>
      <c r="I78" s="354"/>
      <c r="J78" s="361"/>
      <c r="K78" s="360"/>
    </row>
    <row r="79" spans="2:11" s="292" customFormat="1" ht="16.5" customHeight="1" x14ac:dyDescent="0.25">
      <c r="B79" s="362" t="s">
        <v>106</v>
      </c>
      <c r="C79" s="363"/>
      <c r="D79" s="364"/>
      <c r="E79" s="365" t="s">
        <v>86</v>
      </c>
      <c r="F79" s="358" t="s">
        <v>107</v>
      </c>
      <c r="G79" s="351"/>
      <c r="H79" s="351"/>
      <c r="I79" s="343"/>
      <c r="J79" s="359"/>
      <c r="K79" s="360"/>
    </row>
    <row r="80" spans="2:11" s="292" customFormat="1" ht="26.25" customHeight="1" x14ac:dyDescent="0.25">
      <c r="B80" s="366"/>
      <c r="C80" s="367"/>
      <c r="D80" s="368"/>
      <c r="E80" s="369"/>
      <c r="F80" s="352"/>
      <c r="G80" s="353"/>
      <c r="H80" s="353"/>
      <c r="I80" s="354"/>
      <c r="J80" s="361"/>
      <c r="K80" s="360"/>
    </row>
    <row r="81" spans="2:11" s="292" customFormat="1" ht="16.5" customHeight="1" x14ac:dyDescent="0.25">
      <c r="B81" s="366"/>
      <c r="C81" s="367"/>
      <c r="D81" s="368"/>
      <c r="E81" s="369"/>
      <c r="F81" s="358" t="s">
        <v>108</v>
      </c>
      <c r="G81" s="351"/>
      <c r="H81" s="351"/>
      <c r="I81" s="343"/>
      <c r="J81" s="359"/>
      <c r="K81" s="360"/>
    </row>
    <row r="82" spans="2:11" s="292" customFormat="1" ht="16.5" customHeight="1" x14ac:dyDescent="0.25">
      <c r="B82" s="370"/>
      <c r="C82" s="371"/>
      <c r="D82" s="372"/>
      <c r="E82" s="373"/>
      <c r="F82" s="352"/>
      <c r="G82" s="353"/>
      <c r="H82" s="353"/>
      <c r="I82" s="354"/>
      <c r="J82" s="361"/>
      <c r="K82" s="360"/>
    </row>
    <row r="83" spans="2:11" s="292" customFormat="1" ht="16.5" customHeight="1" x14ac:dyDescent="0.25">
      <c r="B83" s="358" t="s">
        <v>109</v>
      </c>
      <c r="C83" s="351"/>
      <c r="D83" s="343"/>
      <c r="E83" s="359" t="s">
        <v>86</v>
      </c>
      <c r="F83" s="358" t="s">
        <v>110</v>
      </c>
      <c r="G83" s="351"/>
      <c r="H83" s="351"/>
      <c r="I83" s="343"/>
      <c r="J83" s="359"/>
      <c r="K83" s="330"/>
    </row>
    <row r="84" spans="2:11" s="292" customFormat="1" ht="28.5" customHeight="1" x14ac:dyDescent="0.25">
      <c r="B84" s="352"/>
      <c r="C84" s="353"/>
      <c r="D84" s="354"/>
      <c r="E84" s="361"/>
      <c r="F84" s="352"/>
      <c r="G84" s="353"/>
      <c r="H84" s="353"/>
      <c r="I84" s="354"/>
      <c r="J84" s="361"/>
      <c r="K84" s="330"/>
    </row>
    <row r="85" spans="2:11" s="292" customFormat="1" ht="16.5" customHeight="1" x14ac:dyDescent="0.25">
      <c r="B85" s="358" t="s">
        <v>111</v>
      </c>
      <c r="C85" s="351"/>
      <c r="D85" s="343"/>
      <c r="E85" s="359" t="s">
        <v>86</v>
      </c>
      <c r="F85" s="358" t="s">
        <v>112</v>
      </c>
      <c r="G85" s="351"/>
      <c r="H85" s="351"/>
      <c r="I85" s="343"/>
      <c r="J85" s="359"/>
      <c r="K85" s="330"/>
    </row>
    <row r="86" spans="2:11" s="292" customFormat="1" ht="29.25" customHeight="1" x14ac:dyDescent="0.25">
      <c r="B86" s="352"/>
      <c r="C86" s="353"/>
      <c r="D86" s="354"/>
      <c r="E86" s="361"/>
      <c r="F86" s="352"/>
      <c r="G86" s="353"/>
      <c r="H86" s="353"/>
      <c r="I86" s="354"/>
      <c r="J86" s="361"/>
      <c r="K86" s="330"/>
    </row>
    <row r="87" spans="2:11" s="292" customFormat="1" ht="16.5" customHeight="1" x14ac:dyDescent="0.25">
      <c r="B87" s="358" t="s">
        <v>113</v>
      </c>
      <c r="C87" s="351"/>
      <c r="D87" s="343"/>
      <c r="E87" s="359" t="s">
        <v>86</v>
      </c>
      <c r="F87" s="358" t="s">
        <v>114</v>
      </c>
      <c r="G87" s="351"/>
      <c r="H87" s="351"/>
      <c r="I87" s="343"/>
      <c r="J87" s="359"/>
      <c r="K87" s="330"/>
    </row>
    <row r="88" spans="2:11" s="292" customFormat="1" ht="29.25" customHeight="1" x14ac:dyDescent="0.25">
      <c r="B88" s="352"/>
      <c r="C88" s="353"/>
      <c r="D88" s="354"/>
      <c r="E88" s="361"/>
      <c r="F88" s="352"/>
      <c r="G88" s="353"/>
      <c r="H88" s="353"/>
      <c r="I88" s="354"/>
      <c r="J88" s="361"/>
      <c r="K88" s="330"/>
    </row>
    <row r="89" spans="2:11" s="292" customFormat="1" ht="16.5" customHeight="1" x14ac:dyDescent="0.25">
      <c r="B89" s="358" t="s">
        <v>115</v>
      </c>
      <c r="C89" s="351"/>
      <c r="D89" s="343"/>
      <c r="E89" s="359" t="s">
        <v>86</v>
      </c>
      <c r="F89" s="358" t="s">
        <v>116</v>
      </c>
      <c r="G89" s="351"/>
      <c r="H89" s="351"/>
      <c r="I89" s="343"/>
      <c r="J89" s="359"/>
      <c r="K89" s="330"/>
    </row>
    <row r="90" spans="2:11" s="292" customFormat="1" ht="28.5" customHeight="1" x14ac:dyDescent="0.25">
      <c r="B90" s="352"/>
      <c r="C90" s="353"/>
      <c r="D90" s="354"/>
      <c r="E90" s="361"/>
      <c r="F90" s="352"/>
      <c r="G90" s="353"/>
      <c r="H90" s="353"/>
      <c r="I90" s="354"/>
      <c r="J90" s="361"/>
      <c r="K90" s="330"/>
    </row>
    <row r="91" spans="2:11" s="292" customFormat="1" ht="16.5" customHeight="1" x14ac:dyDescent="0.25">
      <c r="B91" s="362" t="s">
        <v>117</v>
      </c>
      <c r="C91" s="363"/>
      <c r="D91" s="364"/>
      <c r="E91" s="365" t="s">
        <v>86</v>
      </c>
      <c r="F91" s="358" t="s">
        <v>118</v>
      </c>
      <c r="G91" s="351"/>
      <c r="H91" s="351"/>
      <c r="I91" s="343"/>
      <c r="J91" s="359" t="s">
        <v>119</v>
      </c>
    </row>
    <row r="92" spans="2:11" s="292" customFormat="1" ht="25.5" customHeight="1" x14ac:dyDescent="0.25">
      <c r="B92" s="366"/>
      <c r="C92" s="367"/>
      <c r="D92" s="368"/>
      <c r="E92" s="369"/>
      <c r="F92" s="352"/>
      <c r="G92" s="353"/>
      <c r="H92" s="353"/>
      <c r="I92" s="354"/>
      <c r="J92" s="361"/>
    </row>
    <row r="93" spans="2:11" s="292" customFormat="1" ht="35.25" customHeight="1" x14ac:dyDescent="0.25">
      <c r="B93" s="366"/>
      <c r="C93" s="367"/>
      <c r="D93" s="368"/>
      <c r="E93" s="369"/>
      <c r="F93" s="358" t="s">
        <v>120</v>
      </c>
      <c r="G93" s="351"/>
      <c r="H93" s="351"/>
      <c r="I93" s="343"/>
      <c r="J93" s="359" t="s">
        <v>121</v>
      </c>
    </row>
    <row r="94" spans="2:11" s="292" customFormat="1" ht="35.25" customHeight="1" x14ac:dyDescent="0.25">
      <c r="B94" s="366"/>
      <c r="C94" s="367"/>
      <c r="D94" s="368"/>
      <c r="E94" s="369"/>
      <c r="F94" s="352"/>
      <c r="G94" s="353"/>
      <c r="H94" s="353"/>
      <c r="I94" s="354"/>
      <c r="J94" s="361"/>
    </row>
    <row r="95" spans="2:11" s="292" customFormat="1" ht="16.5" customHeight="1" x14ac:dyDescent="0.25">
      <c r="B95" s="366"/>
      <c r="C95" s="367"/>
      <c r="D95" s="368"/>
      <c r="E95" s="369"/>
      <c r="F95" s="358" t="s">
        <v>122</v>
      </c>
      <c r="G95" s="351"/>
      <c r="H95" s="351"/>
      <c r="I95" s="343"/>
      <c r="J95" s="359" t="s">
        <v>123</v>
      </c>
    </row>
    <row r="96" spans="2:11" s="292" customFormat="1" ht="33.75" customHeight="1" x14ac:dyDescent="0.25">
      <c r="B96" s="366"/>
      <c r="C96" s="367"/>
      <c r="D96" s="368"/>
      <c r="E96" s="369"/>
      <c r="F96" s="352"/>
      <c r="G96" s="353"/>
      <c r="H96" s="353"/>
      <c r="I96" s="354"/>
      <c r="J96" s="361"/>
    </row>
    <row r="97" spans="2:10" s="292" customFormat="1" ht="16.5" customHeight="1" x14ac:dyDescent="0.25">
      <c r="B97" s="366"/>
      <c r="C97" s="367"/>
      <c r="D97" s="368"/>
      <c r="E97" s="369"/>
      <c r="F97" s="358" t="s">
        <v>124</v>
      </c>
      <c r="G97" s="351"/>
      <c r="H97" s="351"/>
      <c r="I97" s="343"/>
      <c r="J97" s="359" t="s">
        <v>125</v>
      </c>
    </row>
    <row r="98" spans="2:10" s="292" customFormat="1" ht="27.75" customHeight="1" x14ac:dyDescent="0.25">
      <c r="B98" s="366"/>
      <c r="C98" s="367"/>
      <c r="D98" s="368"/>
      <c r="E98" s="369"/>
      <c r="F98" s="352"/>
      <c r="G98" s="353"/>
      <c r="H98" s="353"/>
      <c r="I98" s="354"/>
      <c r="J98" s="361"/>
    </row>
    <row r="99" spans="2:10" s="292" customFormat="1" ht="16.5" customHeight="1" x14ac:dyDescent="0.25">
      <c r="B99" s="366"/>
      <c r="C99" s="367"/>
      <c r="D99" s="368"/>
      <c r="E99" s="369"/>
      <c r="F99" s="358" t="s">
        <v>126</v>
      </c>
      <c r="G99" s="351"/>
      <c r="H99" s="351"/>
      <c r="I99" s="343"/>
      <c r="J99" s="359" t="s">
        <v>127</v>
      </c>
    </row>
    <row r="100" spans="2:10" s="292" customFormat="1" ht="33.75" customHeight="1" x14ac:dyDescent="0.25">
      <c r="B100" s="370"/>
      <c r="C100" s="371"/>
      <c r="D100" s="372"/>
      <c r="E100" s="373"/>
      <c r="F100" s="352"/>
      <c r="G100" s="353"/>
      <c r="H100" s="353"/>
      <c r="I100" s="354"/>
      <c r="J100" s="361"/>
    </row>
    <row r="101" spans="2:10" s="292" customFormat="1" ht="16.5" customHeight="1" x14ac:dyDescent="0.25">
      <c r="B101" s="358" t="s">
        <v>128</v>
      </c>
      <c r="C101" s="351"/>
      <c r="D101" s="343"/>
      <c r="E101" s="359" t="s">
        <v>86</v>
      </c>
      <c r="F101" s="358" t="s">
        <v>129</v>
      </c>
      <c r="G101" s="351"/>
      <c r="H101" s="351"/>
      <c r="I101" s="343"/>
      <c r="J101" s="359"/>
    </row>
    <row r="102" spans="2:10" s="292" customFormat="1" ht="16.5" customHeight="1" x14ac:dyDescent="0.25">
      <c r="B102" s="352"/>
      <c r="C102" s="353"/>
      <c r="D102" s="354"/>
      <c r="E102" s="361"/>
      <c r="F102" s="352"/>
      <c r="G102" s="353"/>
      <c r="H102" s="353"/>
      <c r="I102" s="354"/>
      <c r="J102" s="361"/>
    </row>
    <row r="103" spans="2:10" s="292" customFormat="1" ht="56.25" customHeight="1" x14ac:dyDescent="0.25">
      <c r="B103" s="358" t="s">
        <v>130</v>
      </c>
      <c r="C103" s="351"/>
      <c r="D103" s="343"/>
      <c r="E103" s="359" t="s">
        <v>86</v>
      </c>
      <c r="F103" s="358" t="s">
        <v>131</v>
      </c>
      <c r="G103" s="351"/>
      <c r="H103" s="351"/>
      <c r="I103" s="343"/>
      <c r="J103" s="359" t="s">
        <v>132</v>
      </c>
    </row>
    <row r="104" spans="2:10" s="292" customFormat="1" ht="56.25" customHeight="1" x14ac:dyDescent="0.25">
      <c r="B104" s="352"/>
      <c r="C104" s="353"/>
      <c r="D104" s="354"/>
      <c r="E104" s="361"/>
      <c r="F104" s="352"/>
      <c r="G104" s="353"/>
      <c r="H104" s="353"/>
      <c r="I104" s="354"/>
      <c r="J104" s="361"/>
    </row>
    <row r="105" spans="2:10" s="292" customFormat="1" ht="56.25" customHeight="1" x14ac:dyDescent="0.25">
      <c r="B105" s="358" t="s">
        <v>133</v>
      </c>
      <c r="C105" s="351"/>
      <c r="D105" s="343"/>
      <c r="E105" s="359" t="s">
        <v>86</v>
      </c>
      <c r="F105" s="358" t="s">
        <v>134</v>
      </c>
      <c r="G105" s="351"/>
      <c r="H105" s="351"/>
      <c r="I105" s="343"/>
      <c r="J105" s="359" t="s">
        <v>132</v>
      </c>
    </row>
    <row r="106" spans="2:10" s="292" customFormat="1" ht="56.25" customHeight="1" x14ac:dyDescent="0.25">
      <c r="B106" s="352"/>
      <c r="C106" s="353"/>
      <c r="D106" s="354"/>
      <c r="E106" s="361"/>
      <c r="F106" s="352"/>
      <c r="G106" s="353"/>
      <c r="H106" s="353"/>
      <c r="I106" s="354"/>
      <c r="J106" s="361"/>
    </row>
    <row r="107" spans="2:10" s="292" customFormat="1" ht="16.5" customHeight="1" x14ac:dyDescent="0.25">
      <c r="B107" s="358" t="s">
        <v>135</v>
      </c>
      <c r="C107" s="351"/>
      <c r="D107" s="343"/>
      <c r="E107" s="359" t="s">
        <v>86</v>
      </c>
      <c r="F107" s="358" t="s">
        <v>136</v>
      </c>
      <c r="G107" s="351"/>
      <c r="H107" s="351"/>
      <c r="I107" s="343"/>
      <c r="J107" s="359" t="s">
        <v>137</v>
      </c>
    </row>
    <row r="108" spans="2:10" s="292" customFormat="1" ht="42.75" customHeight="1" x14ac:dyDescent="0.25">
      <c r="B108" s="352"/>
      <c r="C108" s="353"/>
      <c r="D108" s="354"/>
      <c r="E108" s="361"/>
      <c r="F108" s="352"/>
      <c r="G108" s="353"/>
      <c r="H108" s="353"/>
      <c r="I108" s="354"/>
      <c r="J108" s="361"/>
    </row>
  </sheetData>
  <sheetProtection sheet="1" objects="1" scenarios="1" formatColumns="0" formatRows="0"/>
  <mergeCells count="174">
    <mergeCell ref="J87:J88"/>
    <mergeCell ref="J85:J86"/>
    <mergeCell ref="J83:J84"/>
    <mergeCell ref="J81:J82"/>
    <mergeCell ref="J79:J80"/>
    <mergeCell ref="J73:J74"/>
    <mergeCell ref="J69:J70"/>
    <mergeCell ref="B61:D62"/>
    <mergeCell ref="F61:I62"/>
    <mergeCell ref="F75:I76"/>
    <mergeCell ref="F77:I78"/>
    <mergeCell ref="E77:E78"/>
    <mergeCell ref="J71:J72"/>
    <mergeCell ref="F73:I74"/>
    <mergeCell ref="B73:D76"/>
    <mergeCell ref="E73:E76"/>
    <mergeCell ref="B79:D82"/>
    <mergeCell ref="E79:E82"/>
    <mergeCell ref="F79:I80"/>
    <mergeCell ref="F81:I82"/>
    <mergeCell ref="F83:I84"/>
    <mergeCell ref="B83:D84"/>
    <mergeCell ref="E83:E84"/>
    <mergeCell ref="B85:D86"/>
    <mergeCell ref="J107:J108"/>
    <mergeCell ref="J105:J106"/>
    <mergeCell ref="J103:J104"/>
    <mergeCell ref="J101:J102"/>
    <mergeCell ref="J99:J100"/>
    <mergeCell ref="J95:J96"/>
    <mergeCell ref="J93:J94"/>
    <mergeCell ref="J91:J92"/>
    <mergeCell ref="J89:J90"/>
    <mergeCell ref="J97:J98"/>
    <mergeCell ref="E5:J5"/>
    <mergeCell ref="E46:H46"/>
    <mergeCell ref="I50:J50"/>
    <mergeCell ref="B12:D12"/>
    <mergeCell ref="E20:J20"/>
    <mergeCell ref="B32:I32"/>
    <mergeCell ref="E29:J29"/>
    <mergeCell ref="I49:J49"/>
    <mergeCell ref="E31:J31"/>
    <mergeCell ref="B29:D29"/>
    <mergeCell ref="E6:J6"/>
    <mergeCell ref="E15:J15"/>
    <mergeCell ref="E26:J26"/>
    <mergeCell ref="B40:J42"/>
    <mergeCell ref="B15:D15"/>
    <mergeCell ref="B24:D24"/>
    <mergeCell ref="E7:J7"/>
    <mergeCell ref="B33:D33"/>
    <mergeCell ref="E16:J16"/>
    <mergeCell ref="B7:D7"/>
    <mergeCell ref="I48:J48"/>
    <mergeCell ref="B16:D16"/>
    <mergeCell ref="E33:J33"/>
    <mergeCell ref="B49:D49"/>
    <mergeCell ref="E25:J25"/>
    <mergeCell ref="B11:D11"/>
    <mergeCell ref="E9:J9"/>
    <mergeCell ref="B13:J13"/>
    <mergeCell ref="E11:J11"/>
    <mergeCell ref="B37:D37"/>
    <mergeCell ref="E47:H47"/>
    <mergeCell ref="B30:D30"/>
    <mergeCell ref="B27:I27"/>
    <mergeCell ref="I47:J47"/>
    <mergeCell ref="E17:J17"/>
    <mergeCell ref="B18:D18"/>
    <mergeCell ref="E35:J35"/>
    <mergeCell ref="E18:J18"/>
    <mergeCell ref="B25:D25"/>
    <mergeCell ref="E23:J23"/>
    <mergeCell ref="B21:D21"/>
    <mergeCell ref="E19:J19"/>
    <mergeCell ref="E28:J28"/>
    <mergeCell ref="B28:D28"/>
    <mergeCell ref="B26:D26"/>
    <mergeCell ref="J59:J60"/>
    <mergeCell ref="E63:E64"/>
    <mergeCell ref="E30:J30"/>
    <mergeCell ref="E65:E66"/>
    <mergeCell ref="J65:J66"/>
    <mergeCell ref="E59:E60"/>
    <mergeCell ref="F63:I64"/>
    <mergeCell ref="I51:J51"/>
    <mergeCell ref="J67:J68"/>
    <mergeCell ref="J61:J62"/>
    <mergeCell ref="F59:I60"/>
    <mergeCell ref="B56:J57"/>
    <mergeCell ref="J63:J64"/>
    <mergeCell ref="E61:E62"/>
    <mergeCell ref="B34:D34"/>
    <mergeCell ref="B59:D60"/>
    <mergeCell ref="B65:D66"/>
    <mergeCell ref="B51:D51"/>
    <mergeCell ref="E50:H50"/>
    <mergeCell ref="B50:D50"/>
    <mergeCell ref="B2:J2"/>
    <mergeCell ref="E10:J10"/>
    <mergeCell ref="I46:J46"/>
    <mergeCell ref="B63:D64"/>
    <mergeCell ref="B8:D8"/>
    <mergeCell ref="F65:I66"/>
    <mergeCell ref="B17:D17"/>
    <mergeCell ref="B22:I22"/>
    <mergeCell ref="E34:J34"/>
    <mergeCell ref="B10:D10"/>
    <mergeCell ref="B19:D19"/>
    <mergeCell ref="B9:D9"/>
    <mergeCell ref="E48:H48"/>
    <mergeCell ref="B5:D5"/>
    <mergeCell ref="E37:J37"/>
    <mergeCell ref="E12:J12"/>
    <mergeCell ref="E21:J21"/>
    <mergeCell ref="B47:D47"/>
    <mergeCell ref="B54:J54"/>
    <mergeCell ref="B31:D31"/>
    <mergeCell ref="B46:D46"/>
    <mergeCell ref="E14:J14"/>
    <mergeCell ref="B6:D6"/>
    <mergeCell ref="B20:D20"/>
    <mergeCell ref="B4:D4"/>
    <mergeCell ref="E51:H51"/>
    <mergeCell ref="J75:J76"/>
    <mergeCell ref="B3:J3"/>
    <mergeCell ref="E24:J24"/>
    <mergeCell ref="J77:J78"/>
    <mergeCell ref="E8:J8"/>
    <mergeCell ref="B36:I36"/>
    <mergeCell ref="B45:I45"/>
    <mergeCell ref="E49:H49"/>
    <mergeCell ref="B71:D72"/>
    <mergeCell ref="F67:I68"/>
    <mergeCell ref="F71:I72"/>
    <mergeCell ref="E4:J4"/>
    <mergeCell ref="B58:J58"/>
    <mergeCell ref="B48:D48"/>
    <mergeCell ref="B14:D14"/>
    <mergeCell ref="B23:D23"/>
    <mergeCell ref="E71:E72"/>
    <mergeCell ref="B77:D78"/>
    <mergeCell ref="B35:D35"/>
    <mergeCell ref="F69:I70"/>
    <mergeCell ref="B67:D70"/>
    <mergeCell ref="E67:E70"/>
    <mergeCell ref="E85:E86"/>
    <mergeCell ref="F85:I86"/>
    <mergeCell ref="B105:D106"/>
    <mergeCell ref="E105:E106"/>
    <mergeCell ref="F105:I106"/>
    <mergeCell ref="B87:D88"/>
    <mergeCell ref="E87:E88"/>
    <mergeCell ref="F87:I88"/>
    <mergeCell ref="B89:D90"/>
    <mergeCell ref="E89:E90"/>
    <mergeCell ref="F89:I90"/>
    <mergeCell ref="B107:D108"/>
    <mergeCell ref="E107:E108"/>
    <mergeCell ref="F107:I108"/>
    <mergeCell ref="B91:D100"/>
    <mergeCell ref="F99:I100"/>
    <mergeCell ref="B101:D102"/>
    <mergeCell ref="E101:E102"/>
    <mergeCell ref="F101:I102"/>
    <mergeCell ref="B103:D104"/>
    <mergeCell ref="E103:E104"/>
    <mergeCell ref="F103:I104"/>
    <mergeCell ref="F93:I94"/>
    <mergeCell ref="F95:I96"/>
    <mergeCell ref="F97:I98"/>
    <mergeCell ref="E91:E100"/>
    <mergeCell ref="F91:I92"/>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K16" xr:uid="{00000000-0002-0000-0100-000002000000}">
      <formula1>42005</formula1>
      <formula2>49310</formula2>
    </dataValidation>
    <dataValidation type="list" allowBlank="1" showInputMessage="1" showErrorMessage="1" prompt="Select Yes or No" sqref="E101:E108 E71:E73 E77:E79 E83:E91 E61:E67" xr:uid="{00000000-0002-0000-0100-000003000000}">
      <formula1>"Yes, No"</formula1>
    </dataValidation>
  </dataValidations>
  <hyperlinks>
    <hyperlink ref="I47:J47" r:id="rId1" display="oscar.alzatearbelaez@fao.org" xr:uid="{DD0BC4A1-8EDA-4EEF-8FF1-FEAC6049FD53}"/>
    <hyperlink ref="I48:J48" r:id="rId2" display="agustin.zimmermann@fao.org" xr:uid="{6BDF8D39-9FB5-4078-B1A1-10A59944F6B9}"/>
    <hyperlink ref="I51:J51" r:id="rId3" display="lorenzo.camposaguirre@fao.org" xr:uid="{0E632976-9F85-4AF7-8828-F3DDA8085BF3}"/>
    <hyperlink ref="I50:J50" r:id="rId4" display="marcos.rodriguezfazzone@fao.org" xr:uid="{FDC90AC4-C25E-472B-941A-EFCF6BF0D783}"/>
    <hyperlink ref="I49:J49" r:id="rId5" display="DDuranG@minambiente.gov.co" xr:uid="{9EB74C9E-42F6-42CC-AC37-A53D22F4EBA4}"/>
  </hyperlinks>
  <pageMargins left="0.25" right="0.25" top="0.75" bottom="0.75" header="0.3" footer="0.3"/>
  <pageSetup paperSize="5" scale="91" pageOrder="overThenDown" orientation="portrait"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A32"/>
  <sheetViews>
    <sheetView showGridLines="0" view="pageBreakPreview" zoomScale="140" zoomScaleNormal="100" zoomScaleSheetLayoutView="140" workbookViewId="0">
      <selection activeCell="D8" sqref="D8"/>
    </sheetView>
  </sheetViews>
  <sheetFormatPr defaultColWidth="8.85546875" defaultRowHeight="15" x14ac:dyDescent="0.25"/>
  <cols>
    <col min="1" max="1" width="104.28515625" customWidth="1"/>
  </cols>
  <sheetData>
    <row r="1" spans="1:1" x14ac:dyDescent="0.25">
      <c r="A1" s="2"/>
    </row>
    <row r="2" spans="1:1" x14ac:dyDescent="0.25">
      <c r="A2" s="30" t="s">
        <v>1004</v>
      </c>
    </row>
    <row r="3" spans="1:1" x14ac:dyDescent="0.25">
      <c r="A3" s="23"/>
    </row>
    <row r="4" spans="1:1" ht="84" customHeight="1" x14ac:dyDescent="0.25">
      <c r="A4" s="31" t="s">
        <v>1005</v>
      </c>
    </row>
    <row r="5" spans="1:1" x14ac:dyDescent="0.25">
      <c r="A5" s="32" t="s">
        <v>1006</v>
      </c>
    </row>
    <row r="6" spans="1:1" x14ac:dyDescent="0.25">
      <c r="A6" s="29" t="s">
        <v>1007</v>
      </c>
    </row>
    <row r="7" spans="1:1" ht="15" customHeight="1" x14ac:dyDescent="0.25">
      <c r="A7" s="29" t="s">
        <v>1008</v>
      </c>
    </row>
    <row r="8" spans="1:1" ht="15.75" customHeight="1" x14ac:dyDescent="0.25">
      <c r="A8" s="29" t="s">
        <v>1009</v>
      </c>
    </row>
    <row r="9" spans="1:1" x14ac:dyDescent="0.25">
      <c r="A9" s="29" t="s">
        <v>1010</v>
      </c>
    </row>
    <row r="10" spans="1:1" x14ac:dyDescent="0.25">
      <c r="A10" s="7"/>
    </row>
    <row r="11" spans="1:1" ht="36.75" x14ac:dyDescent="0.25">
      <c r="A11" s="7" t="s">
        <v>1011</v>
      </c>
    </row>
    <row r="12" spans="1:1" x14ac:dyDescent="0.25">
      <c r="A12" s="7"/>
    </row>
    <row r="13" spans="1:1" x14ac:dyDescent="0.25">
      <c r="A13" s="7"/>
    </row>
    <row r="14" spans="1:1" x14ac:dyDescent="0.25">
      <c r="A14" s="2"/>
    </row>
    <row r="15" spans="1:1" x14ac:dyDescent="0.25">
      <c r="A15" s="2"/>
    </row>
    <row r="16" spans="1:1" x14ac:dyDescent="0.25">
      <c r="A16" s="2"/>
    </row>
    <row r="17" spans="1:1" x14ac:dyDescent="0.25">
      <c r="A17" s="2"/>
    </row>
    <row r="18" spans="1:1" x14ac:dyDescent="0.25">
      <c r="A18" s="2"/>
    </row>
    <row r="19" spans="1:1" x14ac:dyDescent="0.25">
      <c r="A19" s="2"/>
    </row>
    <row r="20" spans="1:1" x14ac:dyDescent="0.25">
      <c r="A20" s="2"/>
    </row>
    <row r="21" spans="1:1" x14ac:dyDescent="0.25">
      <c r="A21" s="2"/>
    </row>
    <row r="22" spans="1:1" x14ac:dyDescent="0.25">
      <c r="A22" s="2"/>
    </row>
    <row r="23" spans="1:1" x14ac:dyDescent="0.25">
      <c r="A23" s="2"/>
    </row>
    <row r="24" spans="1:1" ht="16.5" customHeight="1" x14ac:dyDescent="0.25">
      <c r="A24" s="164" t="s">
        <v>1012</v>
      </c>
    </row>
    <row r="25" spans="1:1" x14ac:dyDescent="0.25">
      <c r="A25" s="84"/>
    </row>
    <row r="26" spans="1:1" x14ac:dyDescent="0.25">
      <c r="A26" s="84"/>
    </row>
    <row r="27" spans="1:1" x14ac:dyDescent="0.25">
      <c r="A27" s="84"/>
    </row>
    <row r="28" spans="1:1" x14ac:dyDescent="0.25">
      <c r="A28" s="84"/>
    </row>
    <row r="29" spans="1:1" x14ac:dyDescent="0.25">
      <c r="A29" s="84"/>
    </row>
    <row r="30" spans="1:1" x14ac:dyDescent="0.25">
      <c r="A30" s="84"/>
    </row>
    <row r="31" spans="1:1" x14ac:dyDescent="0.25">
      <c r="A31" s="84"/>
    </row>
    <row r="32" spans="1:1" x14ac:dyDescent="0.25">
      <c r="A32" s="2"/>
    </row>
  </sheetData>
  <sheetProtection sheet="1" objects="1" scenarios="1" formatColumns="0" formatRows="0"/>
  <mergeCells count="1">
    <mergeCell ref="A24:A31"/>
  </mergeCells>
  <hyperlinks>
    <hyperlink ref="A6" r:id="rId1" xr:uid="{00000000-0004-0000-1500-000000000000}"/>
    <hyperlink ref="A7" r:id="rId2" xr:uid="{00000000-0004-0000-1500-000001000000}"/>
    <hyperlink ref="A8" r:id="rId3" xr:uid="{00000000-0004-0000-1500-000002000000}"/>
    <hyperlink ref="A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workbookViewId="0"/>
  </sheetViews>
  <sheetFormatPr defaultColWidth="8.85546875" defaultRowHeight="15" x14ac:dyDescent="0.25"/>
  <cols>
    <col min="1" max="1" width="32.42578125" customWidth="1"/>
    <col min="2" max="2" width="13.42578125" customWidth="1"/>
    <col min="4" max="4" width="10" customWidth="1"/>
    <col min="5" max="5" width="14.140625" customWidth="1"/>
    <col min="6" max="6" width="15" customWidth="1"/>
    <col min="7" max="7" width="14.42578125" customWidth="1"/>
    <col min="8" max="8" width="12.28515625" customWidth="1"/>
    <col min="9" max="9" width="11.28515625" customWidth="1"/>
  </cols>
  <sheetData>
    <row r="1" spans="1:9" ht="30" customHeight="1" x14ac:dyDescent="0.25">
      <c r="A1" s="58" t="s">
        <v>138</v>
      </c>
      <c r="B1" s="59" t="s">
        <v>139</v>
      </c>
    </row>
    <row r="2" spans="1:9" ht="23.25" customHeight="1" x14ac:dyDescent="0.25">
      <c r="A2" s="38" t="s">
        <v>140</v>
      </c>
      <c r="B2" s="40">
        <v>1</v>
      </c>
    </row>
    <row r="3" spans="1:9" ht="19.5" customHeight="1" x14ac:dyDescent="0.25">
      <c r="A3" s="38" t="s">
        <v>141</v>
      </c>
      <c r="B3" s="40">
        <v>2</v>
      </c>
    </row>
    <row r="4" spans="1:9" ht="17.25" customHeight="1" x14ac:dyDescent="0.25">
      <c r="A4" s="38" t="s">
        <v>142</v>
      </c>
      <c r="B4" s="40">
        <v>3</v>
      </c>
    </row>
    <row r="5" spans="1:9" ht="18" customHeight="1" x14ac:dyDescent="0.25">
      <c r="A5" s="38" t="s">
        <v>143</v>
      </c>
      <c r="B5" s="40">
        <v>4</v>
      </c>
    </row>
    <row r="6" spans="1:9" ht="19.5" customHeight="1" x14ac:dyDescent="0.25">
      <c r="A6" s="38" t="s">
        <v>144</v>
      </c>
      <c r="B6" s="40">
        <v>5</v>
      </c>
    </row>
    <row r="7" spans="1:9" ht="18" customHeight="1" x14ac:dyDescent="0.25">
      <c r="A7" s="38" t="s">
        <v>145</v>
      </c>
      <c r="B7" s="40">
        <v>6</v>
      </c>
    </row>
    <row r="8" spans="1:9" ht="18" customHeight="1" x14ac:dyDescent="0.25">
      <c r="A8" s="38" t="s">
        <v>146</v>
      </c>
      <c r="B8" s="40">
        <v>0</v>
      </c>
    </row>
    <row r="9" spans="1:9" ht="18.75" customHeight="1" thickBot="1" x14ac:dyDescent="0.3">
      <c r="A9" s="39" t="s">
        <v>147</v>
      </c>
      <c r="B9" s="41">
        <v>0</v>
      </c>
    </row>
    <row r="10" spans="1:9" ht="18.75" customHeight="1" x14ac:dyDescent="0.25">
      <c r="A10" s="28"/>
      <c r="B10" s="28"/>
    </row>
    <row r="11" spans="1:9" ht="18.75" customHeight="1" thickBot="1" x14ac:dyDescent="0.3">
      <c r="A11" s="28"/>
      <c r="B11" s="28"/>
    </row>
    <row r="12" spans="1:9" x14ac:dyDescent="0.25">
      <c r="D12" s="60" t="s">
        <v>148</v>
      </c>
      <c r="E12" s="54"/>
      <c r="F12" s="54"/>
      <c r="G12" s="54"/>
      <c r="H12" s="54"/>
      <c r="I12" s="55"/>
    </row>
    <row r="13" spans="1:9" x14ac:dyDescent="0.25">
      <c r="D13" s="42" t="s">
        <v>149</v>
      </c>
      <c r="E13" s="56" t="s">
        <v>150</v>
      </c>
      <c r="F13" s="56" t="s">
        <v>151</v>
      </c>
      <c r="G13" s="56" t="s">
        <v>152</v>
      </c>
      <c r="H13" s="56" t="s">
        <v>153</v>
      </c>
      <c r="I13" s="57" t="s">
        <v>154</v>
      </c>
    </row>
    <row r="14" spans="1:9" ht="15" customHeight="1" thickBot="1" x14ac:dyDescent="0.3">
      <c r="D14" s="43" t="s">
        <v>155</v>
      </c>
      <c r="E14" s="44">
        <v>20</v>
      </c>
      <c r="F14" s="44">
        <v>25</v>
      </c>
      <c r="G14" s="44">
        <v>25</v>
      </c>
      <c r="H14" s="44">
        <v>0</v>
      </c>
      <c r="I14" s="45">
        <v>30</v>
      </c>
    </row>
    <row r="15" spans="1:9" x14ac:dyDescent="0.25">
      <c r="D15" s="61" t="s">
        <v>156</v>
      </c>
      <c r="E15" s="46"/>
      <c r="F15" s="46"/>
      <c r="G15" s="46"/>
      <c r="H15" s="47"/>
    </row>
    <row r="16" spans="1:9" ht="20.25" customHeight="1" x14ac:dyDescent="0.25">
      <c r="D16" s="48" t="s">
        <v>149</v>
      </c>
      <c r="E16" s="52" t="s">
        <v>150</v>
      </c>
      <c r="F16" s="52" t="s">
        <v>152</v>
      </c>
      <c r="G16" s="52" t="s">
        <v>153</v>
      </c>
      <c r="H16" s="53" t="s">
        <v>154</v>
      </c>
    </row>
    <row r="17" spans="1:8" ht="15" customHeight="1" thickBot="1" x14ac:dyDescent="0.3">
      <c r="D17" s="49" t="s">
        <v>155</v>
      </c>
      <c r="E17" s="50">
        <v>25</v>
      </c>
      <c r="F17" s="50">
        <v>35</v>
      </c>
      <c r="G17" s="50">
        <v>0</v>
      </c>
      <c r="H17" s="51">
        <v>40</v>
      </c>
    </row>
    <row r="18" spans="1:8" ht="15" customHeight="1" thickBot="1" x14ac:dyDescent="0.3"/>
    <row r="19" spans="1:8" ht="15" customHeight="1" thickBot="1" x14ac:dyDescent="0.3">
      <c r="A19" s="62" t="s">
        <v>157</v>
      </c>
      <c r="B19" s="63"/>
      <c r="C19" s="63"/>
      <c r="D19" s="63"/>
      <c r="E19" s="64"/>
    </row>
    <row r="20" spans="1:8" ht="15" customHeight="1" thickBot="1" x14ac:dyDescent="0.3">
      <c r="A20" s="65" t="s">
        <v>158</v>
      </c>
      <c r="B20" s="66"/>
      <c r="C20" s="66"/>
      <c r="D20" s="67" cm="1">
        <f t="array" aca="1" ref="D20" ca="1">_xlfn.LET(_xlpm.hdrRow,MATCH("*Development*Objective*rating*",'2. Progress towards outcomes'!$C:$C,0),_xlpm.rRow,_xlpm.hdrRow+1,_xlpm.ratings,INDEX('2. Progress towards outcomes'!$D:$H,_xlpm.rRow,0),_xlpm.scores,_xlfn.XLOOKUP(_xlpm.ratings,TxtRating,NumRating,0),ROUND(SUMPRODUCT(_xlpm.scores,Weights)/SUM(Weights),0))</f>
        <v>5</v>
      </c>
      <c r="E20" s="68"/>
    </row>
    <row r="21" spans="1:8" ht="15" customHeight="1" thickBot="1" x14ac:dyDescent="0.3">
      <c r="A21" s="65"/>
      <c r="B21" s="66"/>
      <c r="C21" s="66"/>
      <c r="D21" s="69" cm="1">
        <f t="array" ref="D21">ROUND(
  SUMPRODUCT(
      _xlfn.XLOOKUP(
        CHOOSE({1,2,3,4},
          '3. Implementation Progress'!D120,
          '3. Implementation Progress'!F120,
          '3. Implementation Progress'!H120,
          '3. Implementation Progress'!J120
        ),
        TxtRating, NumRating, 0
      ),
      Weights2
  ) / SUM(Weights2),   0)</f>
        <v>5</v>
      </c>
      <c r="E21" s="68"/>
    </row>
    <row r="22" spans="1:8" ht="15" customHeight="1" thickBot="1" x14ac:dyDescent="0.3">
      <c r="A22" s="70"/>
      <c r="B22" s="71"/>
      <c r="C22" s="71"/>
      <c r="D22" s="71"/>
      <c r="E22" s="7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85546875" defaultRowHeight="15" x14ac:dyDescent="0.25"/>
  <cols>
    <col min="1" max="1" width="25.7109375" customWidth="1"/>
  </cols>
  <sheetData>
    <row r="1" spans="1:1" ht="15" customHeight="1" thickBot="1" x14ac:dyDescent="0.3">
      <c r="A1" s="4" t="s">
        <v>159</v>
      </c>
    </row>
    <row r="2" spans="1:1" ht="15" customHeight="1" thickBot="1" x14ac:dyDescent="0.3">
      <c r="A2" s="5" t="s">
        <v>160</v>
      </c>
    </row>
    <row r="3" spans="1:1" ht="15" customHeight="1" thickBot="1" x14ac:dyDescent="0.3">
      <c r="A3" s="6" t="s">
        <v>161</v>
      </c>
    </row>
    <row r="4" spans="1:1" ht="15" customHeight="1" thickBot="1" x14ac:dyDescent="0.3">
      <c r="A4" s="5" t="s">
        <v>162</v>
      </c>
    </row>
    <row r="5" spans="1:1" ht="15" customHeight="1" thickBot="1" x14ac:dyDescent="0.3">
      <c r="A5" s="6" t="s">
        <v>163</v>
      </c>
    </row>
    <row r="6" spans="1:1" ht="15.75" customHeight="1" thickBot="1" x14ac:dyDescent="0.3">
      <c r="A6" s="5" t="s">
        <v>164</v>
      </c>
    </row>
    <row r="7" spans="1:1" ht="15" customHeight="1" thickBot="1" x14ac:dyDescent="0.3">
      <c r="A7" s="6" t="s">
        <v>165</v>
      </c>
    </row>
    <row r="8" spans="1:1" ht="15" customHeight="1" thickBot="1" x14ac:dyDescent="0.3">
      <c r="A8" s="5" t="s">
        <v>166</v>
      </c>
    </row>
    <row r="9" spans="1:1" ht="15" customHeight="1" thickBot="1" x14ac:dyDescent="0.3">
      <c r="A9" s="6" t="s">
        <v>167</v>
      </c>
    </row>
    <row r="10" spans="1:1" ht="15" customHeight="1" thickBot="1" x14ac:dyDescent="0.3">
      <c r="A10" s="5" t="s">
        <v>168</v>
      </c>
    </row>
    <row r="11" spans="1:1" ht="18.75" customHeight="1" thickBot="1" x14ac:dyDescent="0.3">
      <c r="A11" s="6" t="s">
        <v>169</v>
      </c>
    </row>
    <row r="12" spans="1:1" ht="15" customHeight="1" thickBot="1" x14ac:dyDescent="0.3">
      <c r="A12" s="5" t="s">
        <v>170</v>
      </c>
    </row>
    <row r="13" spans="1:1" ht="15" customHeight="1" thickBot="1" x14ac:dyDescent="0.3">
      <c r="A13" s="6" t="s">
        <v>171</v>
      </c>
    </row>
    <row r="14" spans="1:1" ht="15" customHeight="1" thickBot="1" x14ac:dyDescent="0.3">
      <c r="A14" s="5" t="s">
        <v>172</v>
      </c>
    </row>
    <row r="15" spans="1:1" ht="15" customHeight="1" thickBot="1" x14ac:dyDescent="0.3">
      <c r="A15" s="6" t="s">
        <v>173</v>
      </c>
    </row>
    <row r="16" spans="1:1" ht="15" customHeight="1" thickBot="1" x14ac:dyDescent="0.3">
      <c r="A16" s="5" t="s">
        <v>174</v>
      </c>
    </row>
    <row r="17" spans="1:1" ht="15" customHeight="1" thickBot="1" x14ac:dyDescent="0.3">
      <c r="A17" s="6" t="s">
        <v>175</v>
      </c>
    </row>
    <row r="18" spans="1:1" ht="15" customHeight="1" thickBot="1" x14ac:dyDescent="0.3">
      <c r="A18" s="5" t="s">
        <v>176</v>
      </c>
    </row>
    <row r="19" spans="1:1" ht="15" customHeight="1" thickBot="1" x14ac:dyDescent="0.3">
      <c r="A19" s="6" t="s">
        <v>177</v>
      </c>
    </row>
    <row r="20" spans="1:1" ht="15" customHeight="1" thickBot="1" x14ac:dyDescent="0.3">
      <c r="A20" s="5" t="s">
        <v>178</v>
      </c>
    </row>
    <row r="21" spans="1:1" ht="15" customHeight="1" thickBot="1" x14ac:dyDescent="0.3">
      <c r="A21" s="6" t="s">
        <v>179</v>
      </c>
    </row>
    <row r="22" spans="1:1" ht="15" customHeight="1" thickBot="1" x14ac:dyDescent="0.3">
      <c r="A22" s="5" t="s">
        <v>180</v>
      </c>
    </row>
    <row r="23" spans="1:1" ht="15" customHeight="1" thickBot="1" x14ac:dyDescent="0.3">
      <c r="A23" s="6" t="s">
        <v>181</v>
      </c>
    </row>
    <row r="24" spans="1:1" ht="15" customHeight="1" thickBot="1" x14ac:dyDescent="0.3">
      <c r="A24" s="5" t="s">
        <v>182</v>
      </c>
    </row>
    <row r="25" spans="1:1" ht="15" customHeight="1" thickBot="1" x14ac:dyDescent="0.3">
      <c r="A25" s="6" t="s">
        <v>183</v>
      </c>
    </row>
    <row r="26" spans="1:1" ht="15" customHeight="1" thickBot="1" x14ac:dyDescent="0.3">
      <c r="A26" s="5" t="s">
        <v>184</v>
      </c>
    </row>
    <row r="27" spans="1:1" ht="15" customHeight="1" thickBot="1" x14ac:dyDescent="0.3">
      <c r="A27" s="6" t="s">
        <v>185</v>
      </c>
    </row>
    <row r="28" spans="1:1" ht="15" customHeight="1" thickBot="1" x14ac:dyDescent="0.3">
      <c r="A28" s="5" t="s">
        <v>186</v>
      </c>
    </row>
    <row r="29" spans="1:1" ht="24.6" customHeight="1" thickBot="1" x14ac:dyDescent="0.3">
      <c r="A29" s="6" t="s">
        <v>187</v>
      </c>
    </row>
    <row r="30" spans="1:1" ht="18.75" customHeight="1" thickBot="1" x14ac:dyDescent="0.3">
      <c r="A30" s="5" t="s">
        <v>188</v>
      </c>
    </row>
    <row r="31" spans="1:1" ht="15" customHeight="1" thickBot="1" x14ac:dyDescent="0.3">
      <c r="A31" s="6" t="s">
        <v>189</v>
      </c>
    </row>
    <row r="32" spans="1:1" ht="15" customHeight="1" thickBot="1" x14ac:dyDescent="0.3">
      <c r="A32" s="5" t="s">
        <v>190</v>
      </c>
    </row>
    <row r="33" spans="1:1" ht="15" customHeight="1" thickBot="1" x14ac:dyDescent="0.3">
      <c r="A33" s="6" t="s">
        <v>191</v>
      </c>
    </row>
    <row r="34" spans="1:1" ht="20.25" customHeight="1" thickBot="1" x14ac:dyDescent="0.3">
      <c r="A34" s="5" t="s">
        <v>192</v>
      </c>
    </row>
    <row r="35" spans="1:1" ht="19.5" customHeight="1" thickBot="1" x14ac:dyDescent="0.3">
      <c r="A35" s="6" t="s">
        <v>193</v>
      </c>
    </row>
    <row r="36" spans="1:1" ht="18" customHeight="1" thickBot="1" x14ac:dyDescent="0.3">
      <c r="A36" s="5" t="s">
        <v>194</v>
      </c>
    </row>
    <row r="37" spans="1:1" ht="15" customHeight="1" thickBot="1" x14ac:dyDescent="0.3">
      <c r="A37" s="6" t="s">
        <v>195</v>
      </c>
    </row>
    <row r="38" spans="1:1" ht="15" customHeight="1" thickBot="1" x14ac:dyDescent="0.3">
      <c r="A38" s="5" t="s">
        <v>196</v>
      </c>
    </row>
    <row r="39" spans="1:1" ht="15" customHeight="1" thickBot="1" x14ac:dyDescent="0.3">
      <c r="A39" s="6" t="s">
        <v>197</v>
      </c>
    </row>
    <row r="40" spans="1:1" ht="15" customHeight="1" thickBot="1" x14ac:dyDescent="0.3">
      <c r="A40" s="5" t="s">
        <v>198</v>
      </c>
    </row>
    <row r="41" spans="1:1" ht="15" customHeight="1" thickBot="1" x14ac:dyDescent="0.3">
      <c r="A41" s="6" t="s">
        <v>199</v>
      </c>
    </row>
    <row r="42" spans="1:1" ht="15" customHeight="1" thickBot="1" x14ac:dyDescent="0.3">
      <c r="A42" s="5" t="s">
        <v>200</v>
      </c>
    </row>
    <row r="43" spans="1:1" ht="15" customHeight="1" thickBot="1" x14ac:dyDescent="0.3">
      <c r="A43" s="6" t="s">
        <v>201</v>
      </c>
    </row>
    <row r="44" spans="1:1" ht="15" customHeight="1" thickBot="1" x14ac:dyDescent="0.3">
      <c r="A44" s="5" t="s">
        <v>202</v>
      </c>
    </row>
    <row r="45" spans="1:1" ht="15" customHeight="1" thickBot="1" x14ac:dyDescent="0.3">
      <c r="A45" s="6" t="s">
        <v>203</v>
      </c>
    </row>
    <row r="46" spans="1:1" ht="15" customHeight="1" thickBot="1" x14ac:dyDescent="0.3">
      <c r="A46" s="5" t="s">
        <v>204</v>
      </c>
    </row>
    <row r="47" spans="1:1" ht="15" customHeight="1" thickBot="1" x14ac:dyDescent="0.3">
      <c r="A47" s="6" t="s">
        <v>205</v>
      </c>
    </row>
    <row r="48" spans="1:1" ht="15" customHeight="1" thickBot="1" x14ac:dyDescent="0.3">
      <c r="A48" s="5" t="s">
        <v>206</v>
      </c>
    </row>
    <row r="49" spans="1:1" ht="24.6" customHeight="1" thickBot="1" x14ac:dyDescent="0.3">
      <c r="A49" s="6" t="s">
        <v>207</v>
      </c>
    </row>
    <row r="50" spans="1:1" ht="24.6" customHeight="1" thickBot="1" x14ac:dyDescent="0.3">
      <c r="A50" s="5" t="s">
        <v>208</v>
      </c>
    </row>
    <row r="51" spans="1:1" ht="15" customHeight="1" thickBot="1" x14ac:dyDescent="0.3">
      <c r="A51" s="6" t="s">
        <v>209</v>
      </c>
    </row>
    <row r="52" spans="1:1" ht="15" customHeight="1" thickBot="1" x14ac:dyDescent="0.3">
      <c r="A52" s="5" t="s">
        <v>210</v>
      </c>
    </row>
    <row r="53" spans="1:1" ht="15" customHeight="1" thickBot="1" x14ac:dyDescent="0.3">
      <c r="A53" s="6" t="s">
        <v>14</v>
      </c>
    </row>
    <row r="54" spans="1:1" ht="15" customHeight="1" thickBot="1" x14ac:dyDescent="0.3">
      <c r="A54" s="5" t="s">
        <v>211</v>
      </c>
    </row>
    <row r="55" spans="1:1" ht="15" customHeight="1" thickBot="1" x14ac:dyDescent="0.3">
      <c r="A55" s="6" t="s">
        <v>212</v>
      </c>
    </row>
    <row r="56" spans="1:1" ht="15" customHeight="1" thickBot="1" x14ac:dyDescent="0.3">
      <c r="A56" s="5" t="s">
        <v>213</v>
      </c>
    </row>
    <row r="57" spans="1:1" ht="15" customHeight="1" thickBot="1" x14ac:dyDescent="0.3">
      <c r="A57" s="6" t="s">
        <v>214</v>
      </c>
    </row>
    <row r="58" spans="1:1" ht="15" customHeight="1" thickBot="1" x14ac:dyDescent="0.3">
      <c r="A58" s="5" t="s">
        <v>215</v>
      </c>
    </row>
    <row r="59" spans="1:1" ht="15" customHeight="1" thickBot="1" x14ac:dyDescent="0.3">
      <c r="A59" s="6" t="s">
        <v>216</v>
      </c>
    </row>
    <row r="60" spans="1:1" ht="15" customHeight="1" thickBot="1" x14ac:dyDescent="0.3">
      <c r="A60" s="5" t="s">
        <v>217</v>
      </c>
    </row>
    <row r="61" spans="1:1" ht="15" customHeight="1" thickBot="1" x14ac:dyDescent="0.3">
      <c r="A61" s="6" t="s">
        <v>218</v>
      </c>
    </row>
    <row r="62" spans="1:1" ht="15" customHeight="1" thickBot="1" x14ac:dyDescent="0.3">
      <c r="A62" s="5" t="s">
        <v>219</v>
      </c>
    </row>
    <row r="63" spans="1:1" ht="15" customHeight="1" thickBot="1" x14ac:dyDescent="0.3">
      <c r="A63" s="6" t="s">
        <v>220</v>
      </c>
    </row>
    <row r="64" spans="1:1" ht="24.6" customHeight="1" thickBot="1" x14ac:dyDescent="0.3">
      <c r="A64" s="5" t="s">
        <v>221</v>
      </c>
    </row>
    <row r="65" spans="1:1" ht="24.6" customHeight="1" thickBot="1" x14ac:dyDescent="0.3">
      <c r="A65" s="6" t="s">
        <v>222</v>
      </c>
    </row>
    <row r="66" spans="1:1" ht="15" customHeight="1" thickBot="1" x14ac:dyDescent="0.3">
      <c r="A66" s="5" t="s">
        <v>223</v>
      </c>
    </row>
    <row r="67" spans="1:1" ht="15" customHeight="1" thickBot="1" x14ac:dyDescent="0.3">
      <c r="A67" s="6" t="s">
        <v>224</v>
      </c>
    </row>
    <row r="68" spans="1:1" ht="15" customHeight="1" thickBot="1" x14ac:dyDescent="0.3">
      <c r="A68" s="5" t="s">
        <v>225</v>
      </c>
    </row>
    <row r="69" spans="1:1" ht="15" customHeight="1" thickBot="1" x14ac:dyDescent="0.3">
      <c r="A69" s="6" t="s">
        <v>226</v>
      </c>
    </row>
    <row r="70" spans="1:1" ht="15" customHeight="1" thickBot="1" x14ac:dyDescent="0.3">
      <c r="A70" s="5" t="s">
        <v>227</v>
      </c>
    </row>
    <row r="71" spans="1:1" ht="15" customHeight="1" thickBot="1" x14ac:dyDescent="0.3">
      <c r="A71" s="6" t="s">
        <v>228</v>
      </c>
    </row>
    <row r="72" spans="1:1" ht="15" customHeight="1" thickBot="1" x14ac:dyDescent="0.3">
      <c r="A72" s="5" t="s">
        <v>229</v>
      </c>
    </row>
    <row r="73" spans="1:1" ht="15" customHeight="1" thickBot="1" x14ac:dyDescent="0.3">
      <c r="A73" s="6" t="s">
        <v>230</v>
      </c>
    </row>
    <row r="74" spans="1:1" ht="15" customHeight="1" thickBot="1" x14ac:dyDescent="0.3">
      <c r="A74" s="5" t="s">
        <v>231</v>
      </c>
    </row>
    <row r="75" spans="1:1" ht="15" customHeight="1" thickBot="1" x14ac:dyDescent="0.3">
      <c r="A75" s="6" t="s">
        <v>232</v>
      </c>
    </row>
    <row r="76" spans="1:1" ht="15" customHeight="1" thickBot="1" x14ac:dyDescent="0.3">
      <c r="A76" s="5" t="s">
        <v>233</v>
      </c>
    </row>
    <row r="77" spans="1:1" ht="15" customHeight="1" thickBot="1" x14ac:dyDescent="0.3">
      <c r="A77" s="6" t="s">
        <v>234</v>
      </c>
    </row>
    <row r="78" spans="1:1" ht="15" customHeight="1" thickBot="1" x14ac:dyDescent="0.3">
      <c r="A78" s="5" t="s">
        <v>235</v>
      </c>
    </row>
    <row r="79" spans="1:1" ht="15" customHeight="1" thickBot="1" x14ac:dyDescent="0.3">
      <c r="A79" s="6" t="s">
        <v>236</v>
      </c>
    </row>
    <row r="80" spans="1:1" ht="15" customHeight="1" thickBot="1" x14ac:dyDescent="0.3">
      <c r="A80" s="5" t="s">
        <v>237</v>
      </c>
    </row>
    <row r="81" spans="1:1" ht="15" customHeight="1" thickBot="1" x14ac:dyDescent="0.3">
      <c r="A81" s="6" t="s">
        <v>238</v>
      </c>
    </row>
    <row r="82" spans="1:1" ht="15" customHeight="1" thickBot="1" x14ac:dyDescent="0.3">
      <c r="A82" s="5" t="s">
        <v>239</v>
      </c>
    </row>
    <row r="83" spans="1:1" ht="15" customHeight="1" thickBot="1" x14ac:dyDescent="0.3">
      <c r="A83" s="6" t="s">
        <v>240</v>
      </c>
    </row>
    <row r="84" spans="1:1" ht="15" customHeight="1" thickBot="1" x14ac:dyDescent="0.3">
      <c r="A84" s="5" t="s">
        <v>241</v>
      </c>
    </row>
    <row r="85" spans="1:1" ht="15" customHeight="1" thickBot="1" x14ac:dyDescent="0.3">
      <c r="A85" s="6" t="s">
        <v>242</v>
      </c>
    </row>
    <row r="86" spans="1:1" ht="15" customHeight="1" thickBot="1" x14ac:dyDescent="0.3">
      <c r="A86" s="5" t="s">
        <v>243</v>
      </c>
    </row>
    <row r="87" spans="1:1" ht="15" customHeight="1" thickBot="1" x14ac:dyDescent="0.3">
      <c r="A87" s="6" t="s">
        <v>244</v>
      </c>
    </row>
    <row r="88" spans="1:1" ht="15" customHeight="1" thickBot="1" x14ac:dyDescent="0.3">
      <c r="A88" s="5" t="s">
        <v>245</v>
      </c>
    </row>
    <row r="89" spans="1:1" ht="15" customHeight="1" thickBot="1" x14ac:dyDescent="0.3">
      <c r="A89" s="6" t="s">
        <v>246</v>
      </c>
    </row>
    <row r="90" spans="1:1" ht="15" customHeight="1" thickBot="1" x14ac:dyDescent="0.3">
      <c r="A90" s="5" t="s">
        <v>247</v>
      </c>
    </row>
    <row r="91" spans="1:1" ht="15" customHeight="1" thickBot="1" x14ac:dyDescent="0.3">
      <c r="A91" s="6" t="s">
        <v>248</v>
      </c>
    </row>
    <row r="92" spans="1:1" ht="15" customHeight="1" thickBot="1" x14ac:dyDescent="0.3">
      <c r="A92" s="5" t="s">
        <v>249</v>
      </c>
    </row>
    <row r="93" spans="1:1" ht="15" customHeight="1" thickBot="1" x14ac:dyDescent="0.3">
      <c r="A93" s="6" t="s">
        <v>250</v>
      </c>
    </row>
    <row r="94" spans="1:1" ht="15" customHeight="1" thickBot="1" x14ac:dyDescent="0.3">
      <c r="A94" s="5" t="s">
        <v>251</v>
      </c>
    </row>
    <row r="95" spans="1:1" ht="15" customHeight="1" thickBot="1" x14ac:dyDescent="0.3">
      <c r="A95" s="6" t="s">
        <v>252</v>
      </c>
    </row>
    <row r="96" spans="1:1" ht="15" customHeight="1" thickBot="1" x14ac:dyDescent="0.3">
      <c r="A96" s="5" t="s">
        <v>253</v>
      </c>
    </row>
    <row r="97" spans="1:1" ht="15" customHeight="1" thickBot="1" x14ac:dyDescent="0.3">
      <c r="A97" s="6" t="s">
        <v>254</v>
      </c>
    </row>
    <row r="98" spans="1:1" ht="15" customHeight="1" thickBot="1" x14ac:dyDescent="0.3">
      <c r="A98" s="5" t="s">
        <v>255</v>
      </c>
    </row>
    <row r="99" spans="1:1" ht="15" customHeight="1" thickBot="1" x14ac:dyDescent="0.3">
      <c r="A99" s="6" t="s">
        <v>256</v>
      </c>
    </row>
    <row r="100" spans="1:1" ht="15" customHeight="1" thickBot="1" x14ac:dyDescent="0.3">
      <c r="A100" s="5" t="s">
        <v>257</v>
      </c>
    </row>
    <row r="101" spans="1:1" ht="15" customHeight="1" thickBot="1" x14ac:dyDescent="0.3">
      <c r="A101" s="6" t="s">
        <v>258</v>
      </c>
    </row>
    <row r="102" spans="1:1" ht="15" customHeight="1" thickBot="1" x14ac:dyDescent="0.3">
      <c r="A102" s="5" t="s">
        <v>259</v>
      </c>
    </row>
    <row r="103" spans="1:1" ht="24.6" customHeight="1" thickBot="1" x14ac:dyDescent="0.3">
      <c r="A103" s="6" t="s">
        <v>260</v>
      </c>
    </row>
    <row r="104" spans="1:1" ht="15" customHeight="1" thickBot="1" x14ac:dyDescent="0.3">
      <c r="A104" s="5" t="s">
        <v>261</v>
      </c>
    </row>
    <row r="105" spans="1:1" ht="15" customHeight="1" thickBot="1" x14ac:dyDescent="0.3">
      <c r="A105" s="6" t="s">
        <v>262</v>
      </c>
    </row>
    <row r="106" spans="1:1" ht="15" customHeight="1" thickBot="1" x14ac:dyDescent="0.3">
      <c r="A106" s="5" t="s">
        <v>263</v>
      </c>
    </row>
    <row r="107" spans="1:1" ht="15" customHeight="1" thickBot="1" x14ac:dyDescent="0.3">
      <c r="A107" s="6" t="s">
        <v>264</v>
      </c>
    </row>
    <row r="108" spans="1:1" ht="15" customHeight="1" thickBot="1" x14ac:dyDescent="0.3">
      <c r="A108" s="5" t="s">
        <v>265</v>
      </c>
    </row>
    <row r="109" spans="1:1" ht="15" customHeight="1" thickBot="1" x14ac:dyDescent="0.3">
      <c r="A109" s="6" t="s">
        <v>266</v>
      </c>
    </row>
    <row r="110" spans="1:1" ht="15" customHeight="1" thickBot="1" x14ac:dyDescent="0.3">
      <c r="A110" s="5" t="s">
        <v>267</v>
      </c>
    </row>
    <row r="111" spans="1:1" ht="15" customHeight="1" thickBot="1" x14ac:dyDescent="0.3">
      <c r="A111" s="6" t="s">
        <v>268</v>
      </c>
    </row>
    <row r="112" spans="1:1" ht="15" customHeight="1" thickBot="1" x14ac:dyDescent="0.3">
      <c r="A112" s="5" t="s">
        <v>269</v>
      </c>
    </row>
    <row r="113" spans="1:1" ht="15" customHeight="1" thickBot="1" x14ac:dyDescent="0.3">
      <c r="A113" s="6" t="s">
        <v>270</v>
      </c>
    </row>
    <row r="114" spans="1:1" ht="15" customHeight="1" thickBot="1" x14ac:dyDescent="0.3">
      <c r="A114" s="5" t="s">
        <v>271</v>
      </c>
    </row>
    <row r="115" spans="1:1" ht="15" customHeight="1" thickBot="1" x14ac:dyDescent="0.3">
      <c r="A115" s="6" t="s">
        <v>272</v>
      </c>
    </row>
    <row r="116" spans="1:1" ht="15" customHeight="1" thickBot="1" x14ac:dyDescent="0.3">
      <c r="A116" s="5" t="s">
        <v>273</v>
      </c>
    </row>
    <row r="117" spans="1:1" ht="15" customHeight="1" thickBot="1" x14ac:dyDescent="0.3">
      <c r="A117" s="6" t="s">
        <v>274</v>
      </c>
    </row>
    <row r="118" spans="1:1" ht="15" customHeight="1" thickBot="1" x14ac:dyDescent="0.3">
      <c r="A118" s="5" t="s">
        <v>275</v>
      </c>
    </row>
    <row r="119" spans="1:1" ht="15" customHeight="1" thickBot="1" x14ac:dyDescent="0.3">
      <c r="A119" s="6" t="s">
        <v>276</v>
      </c>
    </row>
    <row r="120" spans="1:1" ht="15" customHeight="1" thickBot="1" x14ac:dyDescent="0.3">
      <c r="A120" s="5" t="s">
        <v>277</v>
      </c>
    </row>
    <row r="121" spans="1:1" ht="15" customHeight="1" thickBot="1" x14ac:dyDescent="0.3">
      <c r="A121" s="6" t="s">
        <v>278</v>
      </c>
    </row>
    <row r="122" spans="1:1" ht="15" customHeight="1" thickBot="1" x14ac:dyDescent="0.3">
      <c r="A122" s="5" t="s">
        <v>279</v>
      </c>
    </row>
    <row r="123" spans="1:1" ht="15" customHeight="1" thickBot="1" x14ac:dyDescent="0.3">
      <c r="A123" s="6" t="s">
        <v>280</v>
      </c>
    </row>
    <row r="124" spans="1:1" ht="15" customHeight="1" thickBot="1" x14ac:dyDescent="0.3">
      <c r="A124" s="5" t="s">
        <v>281</v>
      </c>
    </row>
    <row r="125" spans="1:1" ht="24.6" customHeight="1" thickBot="1" x14ac:dyDescent="0.3">
      <c r="A125" s="6" t="s">
        <v>282</v>
      </c>
    </row>
    <row r="126" spans="1:1" ht="15" customHeight="1" thickBot="1" x14ac:dyDescent="0.3">
      <c r="A126" s="5" t="s">
        <v>283</v>
      </c>
    </row>
    <row r="127" spans="1:1" ht="15" customHeight="1" thickBot="1" x14ac:dyDescent="0.3">
      <c r="A127" s="6" t="s">
        <v>284</v>
      </c>
    </row>
    <row r="128" spans="1:1" ht="15" customHeight="1" thickBot="1" x14ac:dyDescent="0.3">
      <c r="A128" s="5" t="s">
        <v>285</v>
      </c>
    </row>
    <row r="129" spans="1:1" ht="15" customHeight="1" thickBot="1" x14ac:dyDescent="0.3">
      <c r="A129" s="6" t="s">
        <v>286</v>
      </c>
    </row>
    <row r="130" spans="1:1" ht="15" customHeight="1" thickBot="1" x14ac:dyDescent="0.3">
      <c r="A130" s="5" t="s">
        <v>287</v>
      </c>
    </row>
    <row r="131" spans="1:1" ht="15" customHeight="1" thickBot="1" x14ac:dyDescent="0.3">
      <c r="A131" s="6" t="s">
        <v>288</v>
      </c>
    </row>
    <row r="132" spans="1:1" ht="15" customHeight="1" thickBot="1" x14ac:dyDescent="0.3">
      <c r="A132" s="5" t="s">
        <v>289</v>
      </c>
    </row>
    <row r="133" spans="1:1" ht="15" customHeight="1" thickBot="1" x14ac:dyDescent="0.3">
      <c r="A133" s="6" t="s">
        <v>290</v>
      </c>
    </row>
    <row r="134" spans="1:1" ht="15" customHeight="1" thickBot="1" x14ac:dyDescent="0.3">
      <c r="A134" s="5" t="s">
        <v>291</v>
      </c>
    </row>
    <row r="135" spans="1:1" ht="15" customHeight="1" thickBot="1" x14ac:dyDescent="0.3">
      <c r="A135" s="6" t="s">
        <v>292</v>
      </c>
    </row>
    <row r="136" spans="1:1" ht="15" customHeight="1" thickBot="1" x14ac:dyDescent="0.3">
      <c r="A136" s="5" t="s">
        <v>293</v>
      </c>
    </row>
    <row r="137" spans="1:1" ht="15" customHeight="1" thickBot="1" x14ac:dyDescent="0.3">
      <c r="A137" s="6" t="s">
        <v>294</v>
      </c>
    </row>
    <row r="138" spans="1:1" ht="15" customHeight="1" thickBot="1" x14ac:dyDescent="0.3">
      <c r="A138" s="5" t="s">
        <v>295</v>
      </c>
    </row>
    <row r="139" spans="1:1" ht="15" customHeight="1" thickBot="1" x14ac:dyDescent="0.3">
      <c r="A139" s="6" t="s">
        <v>296</v>
      </c>
    </row>
    <row r="140" spans="1:1" ht="15" customHeight="1" thickBot="1" x14ac:dyDescent="0.3">
      <c r="A140" s="5" t="s">
        <v>297</v>
      </c>
    </row>
    <row r="141" spans="1:1" ht="15" customHeight="1" thickBot="1" x14ac:dyDescent="0.3">
      <c r="A141" s="6" t="s">
        <v>298</v>
      </c>
    </row>
    <row r="142" spans="1:1" ht="15" customHeight="1" thickBot="1" x14ac:dyDescent="0.3">
      <c r="A142" s="5" t="s">
        <v>299</v>
      </c>
    </row>
    <row r="143" spans="1:1" ht="15" customHeight="1" thickBot="1" x14ac:dyDescent="0.3">
      <c r="A143" s="6" t="s">
        <v>300</v>
      </c>
    </row>
    <row r="144" spans="1:1" ht="15" customHeight="1" thickBot="1" x14ac:dyDescent="0.3">
      <c r="A144" s="5" t="s">
        <v>301</v>
      </c>
    </row>
    <row r="145" spans="1:1" ht="15" customHeight="1" thickBot="1" x14ac:dyDescent="0.3">
      <c r="A145" s="6" t="s">
        <v>302</v>
      </c>
    </row>
    <row r="146" spans="1:1" ht="24.6" customHeight="1" thickBot="1" x14ac:dyDescent="0.3">
      <c r="A146" s="5" t="s">
        <v>303</v>
      </c>
    </row>
    <row r="147" spans="1:1" ht="15" customHeight="1" thickBot="1" x14ac:dyDescent="0.3">
      <c r="A147" s="6" t="s">
        <v>304</v>
      </c>
    </row>
    <row r="148" spans="1:1" ht="15" customHeight="1" thickBot="1" x14ac:dyDescent="0.3">
      <c r="A148" s="5" t="s">
        <v>305</v>
      </c>
    </row>
    <row r="149" spans="1:1" ht="15" customHeight="1" thickBot="1" x14ac:dyDescent="0.3">
      <c r="A149" s="6" t="s">
        <v>306</v>
      </c>
    </row>
    <row r="150" spans="1:1" ht="15" customHeight="1" thickBot="1" x14ac:dyDescent="0.3">
      <c r="A150" s="5" t="s">
        <v>307</v>
      </c>
    </row>
    <row r="151" spans="1:1" ht="15" customHeight="1" thickBot="1" x14ac:dyDescent="0.3">
      <c r="A151" s="6" t="s">
        <v>308</v>
      </c>
    </row>
    <row r="152" spans="1:1" ht="15" customHeight="1" thickBot="1" x14ac:dyDescent="0.3">
      <c r="A152" s="5" t="s">
        <v>309</v>
      </c>
    </row>
    <row r="153" spans="1:1" ht="15" customHeight="1" thickBot="1" x14ac:dyDescent="0.3">
      <c r="A153" s="6" t="s">
        <v>310</v>
      </c>
    </row>
    <row r="154" spans="1:1" ht="15" customHeight="1" thickBot="1" x14ac:dyDescent="0.3">
      <c r="A154" s="5" t="s">
        <v>311</v>
      </c>
    </row>
    <row r="155" spans="1:1" ht="15" customHeight="1" thickBot="1" x14ac:dyDescent="0.3">
      <c r="A155" s="6" t="s">
        <v>312</v>
      </c>
    </row>
    <row r="156" spans="1:1" ht="15" customHeight="1" thickBot="1" x14ac:dyDescent="0.3">
      <c r="A156" s="5" t="s">
        <v>313</v>
      </c>
    </row>
    <row r="157" spans="1:1" ht="15" customHeight="1" thickBot="1" x14ac:dyDescent="0.3">
      <c r="A157" s="6" t="s">
        <v>314</v>
      </c>
    </row>
    <row r="158" spans="1:1" ht="15" customHeight="1" thickBot="1" x14ac:dyDescent="0.3">
      <c r="A158" s="5" t="s">
        <v>315</v>
      </c>
    </row>
    <row r="159" spans="1:1" ht="15" customHeight="1" thickBot="1" x14ac:dyDescent="0.3">
      <c r="A159" s="6" t="s">
        <v>316</v>
      </c>
    </row>
    <row r="160" spans="1:1" ht="15" customHeight="1" thickBot="1" x14ac:dyDescent="0.3">
      <c r="A160" s="5" t="s">
        <v>317</v>
      </c>
    </row>
    <row r="161" spans="1:1" ht="15" customHeight="1" thickBot="1" x14ac:dyDescent="0.3">
      <c r="A161" s="6" t="s">
        <v>318</v>
      </c>
    </row>
    <row r="162" spans="1:1" ht="15" customHeight="1" thickBot="1" x14ac:dyDescent="0.3">
      <c r="A162" s="5" t="s">
        <v>319</v>
      </c>
    </row>
    <row r="163" spans="1:1" ht="15" customHeight="1" thickBot="1" x14ac:dyDescent="0.3">
      <c r="A163" s="6" t="s">
        <v>320</v>
      </c>
    </row>
    <row r="164" spans="1:1" ht="15" customHeight="1" thickBot="1" x14ac:dyDescent="0.3">
      <c r="A164" s="5" t="s">
        <v>321</v>
      </c>
    </row>
    <row r="165" spans="1:1" ht="15" customHeight="1" thickBot="1" x14ac:dyDescent="0.3">
      <c r="A165" s="6" t="s">
        <v>322</v>
      </c>
    </row>
    <row r="166" spans="1:1" ht="15" customHeight="1" thickBot="1" x14ac:dyDescent="0.3">
      <c r="A166" s="5" t="s">
        <v>323</v>
      </c>
    </row>
    <row r="167" spans="1:1" ht="15" customHeight="1" thickBot="1" x14ac:dyDescent="0.3">
      <c r="A167" s="6" t="s">
        <v>324</v>
      </c>
    </row>
    <row r="168" spans="1:1" ht="15" customHeight="1" thickBot="1" x14ac:dyDescent="0.3">
      <c r="A168" s="5" t="s">
        <v>325</v>
      </c>
    </row>
    <row r="169" spans="1:1" ht="15" customHeight="1" thickBot="1" x14ac:dyDescent="0.3">
      <c r="A169" s="6" t="s">
        <v>326</v>
      </c>
    </row>
    <row r="170" spans="1:1" ht="15" customHeight="1" thickBot="1" x14ac:dyDescent="0.3">
      <c r="A170" s="5" t="s">
        <v>327</v>
      </c>
    </row>
    <row r="171" spans="1:1" ht="15" customHeight="1" thickBot="1" x14ac:dyDescent="0.3">
      <c r="A171" s="6" t="s">
        <v>328</v>
      </c>
    </row>
    <row r="172" spans="1:1" ht="15" customHeight="1" thickBot="1" x14ac:dyDescent="0.3">
      <c r="A172" s="5" t="s">
        <v>329</v>
      </c>
    </row>
    <row r="173" spans="1:1" ht="15" customHeight="1" thickBot="1" x14ac:dyDescent="0.3">
      <c r="A173" s="6" t="s">
        <v>330</v>
      </c>
    </row>
    <row r="174" spans="1:1" ht="15" customHeight="1" thickBot="1" x14ac:dyDescent="0.3">
      <c r="A174" s="5" t="s">
        <v>331</v>
      </c>
    </row>
    <row r="175" spans="1:1" ht="15" customHeight="1" thickBot="1" x14ac:dyDescent="0.3">
      <c r="A175" s="6" t="s">
        <v>332</v>
      </c>
    </row>
    <row r="176" spans="1:1" ht="15" customHeight="1" thickBot="1" x14ac:dyDescent="0.3">
      <c r="A176" s="5" t="s">
        <v>333</v>
      </c>
    </row>
    <row r="177" spans="1:1" ht="15" customHeight="1" thickBot="1" x14ac:dyDescent="0.3">
      <c r="A177" s="6" t="s">
        <v>334</v>
      </c>
    </row>
    <row r="178" spans="1:1" ht="15" customHeight="1" thickBot="1" x14ac:dyDescent="0.3">
      <c r="A178" s="5" t="s">
        <v>335</v>
      </c>
    </row>
    <row r="179" spans="1:1" ht="15" customHeight="1" thickBot="1" x14ac:dyDescent="0.3">
      <c r="A179" s="6" t="s">
        <v>336</v>
      </c>
    </row>
    <row r="180" spans="1:1" ht="15" customHeight="1" thickBot="1" x14ac:dyDescent="0.3">
      <c r="A180" s="5" t="s">
        <v>337</v>
      </c>
    </row>
    <row r="181" spans="1:1" ht="15" customHeight="1" thickBot="1" x14ac:dyDescent="0.3">
      <c r="A181" s="6" t="s">
        <v>338</v>
      </c>
    </row>
    <row r="182" spans="1:1" ht="15" customHeight="1" thickBot="1" x14ac:dyDescent="0.3">
      <c r="A182" s="5" t="s">
        <v>339</v>
      </c>
    </row>
    <row r="183" spans="1:1" ht="15" customHeight="1" thickBot="1" x14ac:dyDescent="0.3">
      <c r="A183" s="6" t="s">
        <v>340</v>
      </c>
    </row>
    <row r="184" spans="1:1" ht="15" customHeight="1" thickBot="1" x14ac:dyDescent="0.3">
      <c r="A184" s="5" t="s">
        <v>341</v>
      </c>
    </row>
    <row r="185" spans="1:1" ht="15" customHeight="1" thickBot="1" x14ac:dyDescent="0.3">
      <c r="A185" s="6" t="s">
        <v>342</v>
      </c>
    </row>
    <row r="186" spans="1:1" ht="15" customHeight="1" thickBot="1" x14ac:dyDescent="0.3">
      <c r="A186" s="5" t="s">
        <v>343</v>
      </c>
    </row>
    <row r="187" spans="1:1" ht="15" customHeight="1" thickBot="1" x14ac:dyDescent="0.3">
      <c r="A187" s="6" t="s">
        <v>344</v>
      </c>
    </row>
    <row r="188" spans="1:1" ht="15" customHeight="1" thickBot="1" x14ac:dyDescent="0.3">
      <c r="A188" s="5" t="s">
        <v>345</v>
      </c>
    </row>
    <row r="189" spans="1:1" ht="15" customHeight="1" thickBot="1" x14ac:dyDescent="0.3">
      <c r="A189" s="6" t="s">
        <v>346</v>
      </c>
    </row>
    <row r="190" spans="1:1" ht="15" customHeight="1" thickBot="1" x14ac:dyDescent="0.3">
      <c r="A190" s="5" t="s">
        <v>347</v>
      </c>
    </row>
    <row r="191" spans="1:1" ht="15" customHeight="1" thickBot="1" x14ac:dyDescent="0.3">
      <c r="A191" s="6" t="s">
        <v>348</v>
      </c>
    </row>
    <row r="192" spans="1:1" ht="15" customHeight="1" thickBot="1" x14ac:dyDescent="0.3">
      <c r="A192" s="5" t="s">
        <v>349</v>
      </c>
    </row>
    <row r="193" spans="1:1" ht="24.6" customHeight="1" thickBot="1" x14ac:dyDescent="0.3">
      <c r="A193" s="6" t="s">
        <v>350</v>
      </c>
    </row>
    <row r="194" spans="1:1" ht="15" customHeight="1" thickBot="1" x14ac:dyDescent="0.3">
      <c r="A194" s="6" t="s">
        <v>351</v>
      </c>
    </row>
    <row r="195" spans="1:1" ht="15" customHeight="1" thickBot="1" x14ac:dyDescent="0.3">
      <c r="A195" s="5" t="s">
        <v>352</v>
      </c>
    </row>
    <row r="196" spans="1:1" ht="15" customHeight="1" thickBot="1" x14ac:dyDescent="0.3">
      <c r="A196" s="6" t="s">
        <v>353</v>
      </c>
    </row>
    <row r="197" spans="1:1" ht="15" customHeight="1" thickBot="1" x14ac:dyDescent="0.3">
      <c r="A197" s="5" t="s">
        <v>354</v>
      </c>
    </row>
    <row r="198" spans="1:1" ht="15" customHeight="1" thickBot="1" x14ac:dyDescent="0.3">
      <c r="A198" s="6" t="s">
        <v>355</v>
      </c>
    </row>
    <row r="199" spans="1:1" ht="15" customHeight="1" thickBot="1" x14ac:dyDescent="0.3">
      <c r="A199" s="5" t="s">
        <v>356</v>
      </c>
    </row>
    <row r="200" spans="1:1" ht="15" customHeight="1" thickBot="1" x14ac:dyDescent="0.3">
      <c r="A200" s="6" t="s">
        <v>357</v>
      </c>
    </row>
    <row r="201" spans="1:1" ht="15" customHeight="1" thickBot="1" x14ac:dyDescent="0.3">
      <c r="A201" s="5" t="s">
        <v>358</v>
      </c>
    </row>
    <row r="202" spans="1:1" ht="15" customHeight="1" thickBot="1" x14ac:dyDescent="0.3">
      <c r="A202" s="6" t="s">
        <v>359</v>
      </c>
    </row>
    <row r="203" spans="1:1" ht="15" customHeight="1" thickBot="1" x14ac:dyDescent="0.3">
      <c r="A203" s="5" t="s">
        <v>360</v>
      </c>
    </row>
    <row r="204" spans="1:1" ht="15" customHeight="1" thickBot="1" x14ac:dyDescent="0.3">
      <c r="A204" s="6" t="s">
        <v>361</v>
      </c>
    </row>
    <row r="205" spans="1:1" ht="15" customHeight="1" thickBot="1" x14ac:dyDescent="0.3">
      <c r="A205" s="5" t="s">
        <v>362</v>
      </c>
    </row>
    <row r="206" spans="1:1" ht="15" customHeight="1" thickBot="1" x14ac:dyDescent="0.3">
      <c r="A206" s="6" t="s">
        <v>363</v>
      </c>
    </row>
    <row r="207" spans="1:1" ht="15" customHeight="1" thickBot="1" x14ac:dyDescent="0.3">
      <c r="A207" s="5" t="s">
        <v>364</v>
      </c>
    </row>
    <row r="208" spans="1:1" ht="15" customHeight="1" thickBot="1" x14ac:dyDescent="0.3">
      <c r="A208" s="6" t="s">
        <v>365</v>
      </c>
    </row>
    <row r="209" spans="1:1" ht="15" customHeight="1" thickBot="1" x14ac:dyDescent="0.3">
      <c r="A209" s="5" t="s">
        <v>366</v>
      </c>
    </row>
    <row r="210" spans="1:1" ht="24.6" customHeight="1" thickBot="1" x14ac:dyDescent="0.3">
      <c r="A210" s="6" t="s">
        <v>367</v>
      </c>
    </row>
    <row r="211" spans="1:1" ht="15" customHeight="1" thickBot="1" x14ac:dyDescent="0.3">
      <c r="A211" s="5" t="s">
        <v>368</v>
      </c>
    </row>
    <row r="212" spans="1:1" ht="15" customHeight="1" thickBot="1" x14ac:dyDescent="0.3">
      <c r="A212" s="6" t="s">
        <v>369</v>
      </c>
    </row>
    <row r="213" spans="1:1" ht="15" customHeight="1" thickBot="1" x14ac:dyDescent="0.3">
      <c r="A213" s="5" t="s">
        <v>370</v>
      </c>
    </row>
    <row r="214" spans="1:1" ht="15" customHeight="1" thickBot="1" x14ac:dyDescent="0.3">
      <c r="A214" s="6" t="s">
        <v>371</v>
      </c>
    </row>
    <row r="215" spans="1:1" ht="15" customHeight="1" thickBot="1" x14ac:dyDescent="0.3">
      <c r="A215" s="5" t="s">
        <v>372</v>
      </c>
    </row>
    <row r="216" spans="1:1" ht="15" customHeight="1" thickBot="1" x14ac:dyDescent="0.3">
      <c r="A216" s="6" t="s">
        <v>373</v>
      </c>
    </row>
    <row r="217" spans="1:1" ht="24.6" customHeight="1" thickBot="1" x14ac:dyDescent="0.3">
      <c r="A217" s="5" t="s">
        <v>374</v>
      </c>
    </row>
    <row r="218" spans="1:1" ht="15" customHeight="1" thickBot="1" x14ac:dyDescent="0.3">
      <c r="A218" s="6" t="s">
        <v>375</v>
      </c>
    </row>
    <row r="219" spans="1:1" ht="15" customHeight="1" thickBot="1" x14ac:dyDescent="0.3">
      <c r="A219" s="5" t="s">
        <v>376</v>
      </c>
    </row>
    <row r="220" spans="1:1" ht="15" customHeight="1" thickBot="1" x14ac:dyDescent="0.3">
      <c r="A220" s="6" t="s">
        <v>377</v>
      </c>
    </row>
    <row r="221" spans="1:1" ht="15" customHeight="1" thickBot="1" x14ac:dyDescent="0.3">
      <c r="A221" s="5" t="s">
        <v>378</v>
      </c>
    </row>
    <row r="222" spans="1:1" ht="15" customHeight="1" thickBot="1" x14ac:dyDescent="0.3">
      <c r="A222" s="6" t="s">
        <v>379</v>
      </c>
    </row>
    <row r="223" spans="1:1" ht="15" customHeight="1" thickBot="1" x14ac:dyDescent="0.3">
      <c r="A223" s="5" t="s">
        <v>380</v>
      </c>
    </row>
    <row r="224" spans="1:1" ht="15" customHeight="1" thickBot="1" x14ac:dyDescent="0.3">
      <c r="A224" s="6" t="s">
        <v>381</v>
      </c>
    </row>
    <row r="225" spans="1:1" ht="15" customHeight="1" thickBot="1" x14ac:dyDescent="0.3">
      <c r="A225" s="5" t="s">
        <v>382</v>
      </c>
    </row>
    <row r="226" spans="1:1" ht="15" customHeight="1" thickBot="1" x14ac:dyDescent="0.3">
      <c r="A226" s="6" t="s">
        <v>383</v>
      </c>
    </row>
    <row r="227" spans="1:1" ht="15" customHeight="1" thickBot="1" x14ac:dyDescent="0.3">
      <c r="A227" s="5" t="s">
        <v>384</v>
      </c>
    </row>
    <row r="228" spans="1:1" ht="15" customHeight="1" thickBot="1" x14ac:dyDescent="0.3">
      <c r="A228" s="6" t="s">
        <v>385</v>
      </c>
    </row>
    <row r="229" spans="1:1" ht="15" customHeight="1" thickBot="1" x14ac:dyDescent="0.3">
      <c r="A229" s="5" t="s">
        <v>386</v>
      </c>
    </row>
    <row r="230" spans="1:1" ht="15" customHeight="1" thickBot="1" x14ac:dyDescent="0.3">
      <c r="A230" s="6" t="s">
        <v>387</v>
      </c>
    </row>
    <row r="231" spans="1:1" ht="15" customHeight="1" thickBot="1" x14ac:dyDescent="0.3">
      <c r="A231" s="5" t="s">
        <v>388</v>
      </c>
    </row>
    <row r="232" spans="1:1" ht="15" customHeight="1" thickBot="1" x14ac:dyDescent="0.3">
      <c r="A232" s="6" t="s">
        <v>389</v>
      </c>
    </row>
    <row r="233" spans="1:1" ht="15" customHeight="1" thickBot="1" x14ac:dyDescent="0.3">
      <c r="A233" s="5" t="s">
        <v>390</v>
      </c>
    </row>
    <row r="234" spans="1:1" ht="15" customHeight="1" thickBot="1" x14ac:dyDescent="0.3">
      <c r="A234" s="6" t="s">
        <v>391</v>
      </c>
    </row>
    <row r="235" spans="1:1" ht="15" customHeight="1" thickBot="1" x14ac:dyDescent="0.3">
      <c r="A235" s="5" t="s">
        <v>392</v>
      </c>
    </row>
    <row r="236" spans="1:1" ht="24.6" customHeight="1" thickBot="1" x14ac:dyDescent="0.3">
      <c r="A236" s="6" t="s">
        <v>393</v>
      </c>
    </row>
    <row r="237" spans="1:1" ht="15" customHeight="1" thickBot="1" x14ac:dyDescent="0.3">
      <c r="A237" s="5" t="s">
        <v>394</v>
      </c>
    </row>
    <row r="238" spans="1:1" ht="24.6" customHeight="1" thickBot="1" x14ac:dyDescent="0.3">
      <c r="A238" s="6" t="s">
        <v>395</v>
      </c>
    </row>
    <row r="239" spans="1:1" ht="15" customHeight="1" thickBot="1" x14ac:dyDescent="0.3">
      <c r="A239" s="5" t="s">
        <v>396</v>
      </c>
    </row>
    <row r="240" spans="1:1" ht="15" customHeight="1" thickBot="1" x14ac:dyDescent="0.3">
      <c r="A240" s="6" t="s">
        <v>397</v>
      </c>
    </row>
    <row r="241" spans="1:1" ht="15" customHeight="1" thickBot="1" x14ac:dyDescent="0.3">
      <c r="A241" s="5" t="s">
        <v>398</v>
      </c>
    </row>
    <row r="242" spans="1:1" ht="15" customHeight="1" thickBot="1" x14ac:dyDescent="0.3">
      <c r="A242" s="6" t="s">
        <v>399</v>
      </c>
    </row>
    <row r="243" spans="1:1" ht="15" customHeight="1" thickBot="1" x14ac:dyDescent="0.3">
      <c r="A243" s="5" t="s">
        <v>400</v>
      </c>
    </row>
    <row r="244" spans="1:1" ht="24.6" customHeight="1" thickBot="1" x14ac:dyDescent="0.3">
      <c r="A244" s="6" t="s">
        <v>401</v>
      </c>
    </row>
    <row r="245" spans="1:1" ht="15" customHeight="1" thickBot="1" x14ac:dyDescent="0.3">
      <c r="A245" s="5" t="s">
        <v>402</v>
      </c>
    </row>
    <row r="246" spans="1:1" ht="15" customHeight="1" thickBot="1" x14ac:dyDescent="0.3">
      <c r="A246" s="6" t="s">
        <v>403</v>
      </c>
    </row>
    <row r="247" spans="1:1" ht="15" customHeight="1" thickBot="1" x14ac:dyDescent="0.3">
      <c r="A247" s="5" t="s">
        <v>404</v>
      </c>
    </row>
    <row r="248" spans="1:1" ht="15" customHeight="1" thickBot="1" x14ac:dyDescent="0.3">
      <c r="A248" s="6" t="s">
        <v>405</v>
      </c>
    </row>
    <row r="249" spans="1:1" ht="15" customHeight="1" thickBot="1" x14ac:dyDescent="0.3">
      <c r="A249" s="5" t="s">
        <v>406</v>
      </c>
    </row>
    <row r="250" spans="1:1" x14ac:dyDescent="0.25">
      <c r="A250" s="6" t="s">
        <v>407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85546875" defaultRowHeight="15" x14ac:dyDescent="0.25"/>
  <sheetData>
    <row r="1" spans="1:1" x14ac:dyDescent="0.25">
      <c r="A1" s="2" t="s">
        <v>408</v>
      </c>
    </row>
    <row r="2" spans="1:1" x14ac:dyDescent="0.25">
      <c r="A2" s="2" t="s">
        <v>409</v>
      </c>
    </row>
    <row r="3" spans="1:1" x14ac:dyDescent="0.25">
      <c r="A3" s="2" t="s">
        <v>410</v>
      </c>
    </row>
    <row r="4" spans="1:1" x14ac:dyDescent="0.25">
      <c r="A4" s="2" t="s">
        <v>411</v>
      </c>
    </row>
    <row r="5" spans="1:1" x14ac:dyDescent="0.25">
      <c r="A5" s="2" t="s">
        <v>412</v>
      </c>
    </row>
    <row r="6" spans="1:1" x14ac:dyDescent="0.25">
      <c r="A6" s="2" t="s">
        <v>413</v>
      </c>
    </row>
    <row r="7" spans="1:1" x14ac:dyDescent="0.25">
      <c r="A7" s="2" t="s">
        <v>414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85546875" defaultRowHeight="15" x14ac:dyDescent="0.25"/>
  <cols>
    <col min="1" max="1" width="12.28515625" customWidth="1"/>
  </cols>
  <sheetData>
    <row r="1" spans="1:1" x14ac:dyDescent="0.25">
      <c r="A1" s="27" t="s">
        <v>415</v>
      </c>
    </row>
    <row r="2" spans="1:1" x14ac:dyDescent="0.25">
      <c r="A2" s="2" t="s">
        <v>416</v>
      </c>
    </row>
    <row r="3" spans="1:1" x14ac:dyDescent="0.25">
      <c r="A3" s="2" t="s">
        <v>417</v>
      </c>
    </row>
    <row r="4" spans="1:1" x14ac:dyDescent="0.25">
      <c r="A4" s="2" t="s">
        <v>418</v>
      </c>
    </row>
    <row r="5" spans="1:1" x14ac:dyDescent="0.25">
      <c r="A5" s="2" t="s">
        <v>419</v>
      </c>
    </row>
    <row r="6" spans="1:1" x14ac:dyDescent="0.25">
      <c r="A6" s="2" t="s">
        <v>420</v>
      </c>
    </row>
    <row r="7" spans="1:1" x14ac:dyDescent="0.25">
      <c r="A7" s="2" t="s">
        <v>421</v>
      </c>
    </row>
    <row r="8" spans="1:1" x14ac:dyDescent="0.25">
      <c r="A8" s="2" t="s">
        <v>422</v>
      </c>
    </row>
    <row r="9" spans="1:1" x14ac:dyDescent="0.25">
      <c r="A9" s="2" t="s">
        <v>423</v>
      </c>
    </row>
    <row r="10" spans="1:1" x14ac:dyDescent="0.25">
      <c r="A10" s="2" t="s">
        <v>424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U211"/>
  <sheetViews>
    <sheetView showGridLines="0" showWhiteSpace="0" view="pageBreakPreview" zoomScaleNormal="100" zoomScaleSheetLayoutView="100" workbookViewId="0">
      <selection activeCell="G8" sqref="G8"/>
    </sheetView>
  </sheetViews>
  <sheetFormatPr defaultColWidth="9.140625" defaultRowHeight="15" x14ac:dyDescent="0.25"/>
  <cols>
    <col min="1" max="1" width="0.7109375" style="292" customWidth="1"/>
    <col min="2" max="3" width="17.7109375" style="292" customWidth="1"/>
    <col min="4" max="4" width="29.28515625" style="292" customWidth="1"/>
    <col min="5" max="5" width="30.85546875" style="292" customWidth="1"/>
    <col min="6" max="6" width="24" style="292" customWidth="1"/>
    <col min="7" max="7" width="44" style="292" customWidth="1"/>
    <col min="8" max="8" width="63.5703125" style="292" customWidth="1"/>
    <col min="9" max="10" width="17.7109375" style="292" customWidth="1"/>
    <col min="11" max="11" width="22" style="292" customWidth="1"/>
    <col min="12" max="12" width="7.42578125" style="292" customWidth="1"/>
    <col min="13" max="13" width="139" style="292" customWidth="1"/>
    <col min="14" max="14" width="50" style="292" customWidth="1"/>
    <col min="15" max="16384" width="9.140625" style="292"/>
  </cols>
  <sheetData>
    <row r="1" spans="1:12" ht="14.45" customHeight="1" x14ac:dyDescent="0.25">
      <c r="A1" s="360"/>
      <c r="B1" s="374" t="s">
        <v>425</v>
      </c>
      <c r="C1" s="294"/>
      <c r="D1" s="294"/>
      <c r="E1" s="294"/>
      <c r="F1" s="294"/>
      <c r="G1" s="294"/>
      <c r="H1" s="294"/>
      <c r="I1" s="294"/>
    </row>
    <row r="2" spans="1:12" x14ac:dyDescent="0.25">
      <c r="A2" s="360"/>
      <c r="B2" s="294"/>
      <c r="C2" s="294"/>
      <c r="D2" s="294"/>
      <c r="E2" s="294"/>
      <c r="F2" s="294"/>
      <c r="G2" s="294"/>
      <c r="H2" s="294"/>
      <c r="I2" s="294"/>
    </row>
    <row r="3" spans="1:12" x14ac:dyDescent="0.25">
      <c r="A3" s="360"/>
      <c r="B3" s="375" t="s">
        <v>426</v>
      </c>
      <c r="C3" s="376"/>
      <c r="D3" s="376"/>
      <c r="E3" s="376"/>
      <c r="F3" s="376"/>
      <c r="G3" s="376"/>
      <c r="H3" s="376"/>
      <c r="I3" s="376"/>
    </row>
    <row r="4" spans="1:12" ht="26.1" customHeight="1" x14ac:dyDescent="0.4">
      <c r="A4" s="360"/>
      <c r="B4" s="375"/>
      <c r="C4" s="297"/>
      <c r="D4" s="297"/>
      <c r="E4" s="297"/>
      <c r="F4" s="297"/>
      <c r="G4" s="297"/>
      <c r="H4" s="297"/>
      <c r="I4" s="297"/>
      <c r="J4" s="329"/>
      <c r="K4" s="377"/>
    </row>
    <row r="5" spans="1:12" x14ac:dyDescent="0.25">
      <c r="A5" s="360"/>
      <c r="B5" s="378"/>
      <c r="C5" s="378"/>
      <c r="D5" s="378"/>
      <c r="E5" s="378"/>
      <c r="F5" s="378"/>
      <c r="G5" s="378"/>
      <c r="H5" s="378"/>
      <c r="I5" s="378"/>
      <c r="J5" s="329"/>
    </row>
    <row r="6" spans="1:12" x14ac:dyDescent="0.25">
      <c r="A6" s="360"/>
      <c r="B6" s="379" t="s">
        <v>427</v>
      </c>
      <c r="C6" s="380"/>
      <c r="D6" s="380"/>
      <c r="E6" s="380"/>
      <c r="F6" s="380"/>
      <c r="G6" s="380"/>
      <c r="H6" s="380"/>
      <c r="I6" s="380"/>
      <c r="J6" s="381"/>
      <c r="K6" s="382"/>
    </row>
    <row r="7" spans="1:12" ht="36" x14ac:dyDescent="0.25">
      <c r="A7" s="360"/>
      <c r="B7" s="383" t="s">
        <v>428</v>
      </c>
      <c r="C7" s="383" t="s">
        <v>429</v>
      </c>
      <c r="D7" s="383" t="s">
        <v>430</v>
      </c>
      <c r="E7" s="383" t="s">
        <v>431</v>
      </c>
      <c r="F7" s="383" t="s">
        <v>432</v>
      </c>
      <c r="G7" s="383" t="s">
        <v>433</v>
      </c>
      <c r="H7" s="383" t="s">
        <v>434</v>
      </c>
      <c r="I7" s="383" t="s">
        <v>435</v>
      </c>
      <c r="J7" s="383" t="s">
        <v>436</v>
      </c>
      <c r="K7" s="382"/>
    </row>
    <row r="8" spans="1:12" ht="246.75" customHeight="1" x14ac:dyDescent="0.25">
      <c r="A8" s="360"/>
      <c r="B8" s="384" t="s">
        <v>437</v>
      </c>
      <c r="C8" s="385" t="s">
        <v>438</v>
      </c>
      <c r="D8" s="385" t="s">
        <v>439</v>
      </c>
      <c r="E8" s="385" t="s">
        <v>440</v>
      </c>
      <c r="F8" s="385" t="s">
        <v>441</v>
      </c>
      <c r="G8" s="385" t="s">
        <v>442</v>
      </c>
      <c r="H8" s="385" t="s">
        <v>443</v>
      </c>
      <c r="I8" s="386">
        <v>0.89800000000000002</v>
      </c>
      <c r="J8" s="385" t="s">
        <v>144</v>
      </c>
      <c r="K8" s="382"/>
    </row>
    <row r="9" spans="1:12" ht="266.25" customHeight="1" x14ac:dyDescent="0.25">
      <c r="A9" s="360"/>
      <c r="B9" s="387"/>
      <c r="C9" s="388"/>
      <c r="D9" s="385" t="s">
        <v>444</v>
      </c>
      <c r="E9" s="388">
        <v>0</v>
      </c>
      <c r="F9" s="385" t="s">
        <v>441</v>
      </c>
      <c r="G9" s="385" t="s">
        <v>445</v>
      </c>
      <c r="H9" s="385" t="s">
        <v>446</v>
      </c>
      <c r="I9" s="386">
        <v>0.85</v>
      </c>
      <c r="J9" s="385" t="s">
        <v>144</v>
      </c>
      <c r="K9" s="382"/>
    </row>
    <row r="10" spans="1:12" ht="150" customHeight="1" x14ac:dyDescent="0.25">
      <c r="A10" s="360"/>
      <c r="B10" s="387"/>
      <c r="C10" s="385" t="s">
        <v>447</v>
      </c>
      <c r="D10" s="385" t="s">
        <v>448</v>
      </c>
      <c r="E10" s="385" t="s">
        <v>449</v>
      </c>
      <c r="F10" s="385" t="s">
        <v>450</v>
      </c>
      <c r="G10" s="385" t="s">
        <v>451</v>
      </c>
      <c r="H10" s="385" t="s">
        <v>452</v>
      </c>
      <c r="I10" s="386">
        <v>1</v>
      </c>
      <c r="J10" s="385" t="s">
        <v>145</v>
      </c>
      <c r="K10" s="382"/>
    </row>
    <row r="11" spans="1:12" ht="57.75" customHeight="1" x14ac:dyDescent="0.25">
      <c r="A11" s="360"/>
      <c r="B11" s="387"/>
      <c r="C11" s="384" t="s">
        <v>453</v>
      </c>
      <c r="D11" s="385" t="s">
        <v>454</v>
      </c>
      <c r="E11" s="385" t="s">
        <v>455</v>
      </c>
      <c r="F11" s="385" t="s">
        <v>456</v>
      </c>
      <c r="G11" s="385" t="s">
        <v>457</v>
      </c>
      <c r="H11" s="385" t="s">
        <v>458</v>
      </c>
      <c r="I11" s="386">
        <v>1</v>
      </c>
      <c r="J11" s="385" t="s">
        <v>145</v>
      </c>
      <c r="K11" s="382"/>
    </row>
    <row r="12" spans="1:12" ht="33" customHeight="1" x14ac:dyDescent="0.25">
      <c r="A12" s="360"/>
      <c r="B12" s="387"/>
      <c r="C12" s="387"/>
      <c r="D12" s="389"/>
      <c r="E12" s="385" t="s">
        <v>459</v>
      </c>
      <c r="F12" s="385" t="s">
        <v>460</v>
      </c>
      <c r="G12" s="385" t="s">
        <v>461</v>
      </c>
      <c r="H12" s="385" t="s">
        <v>462</v>
      </c>
      <c r="I12" s="386">
        <v>1</v>
      </c>
      <c r="J12" s="385" t="s">
        <v>145</v>
      </c>
      <c r="K12" s="382"/>
    </row>
    <row r="13" spans="1:12" ht="27" customHeight="1" x14ac:dyDescent="0.25">
      <c r="A13" s="360"/>
      <c r="B13" s="387"/>
      <c r="C13" s="387"/>
      <c r="D13" s="389"/>
      <c r="E13" s="385" t="s">
        <v>463</v>
      </c>
      <c r="F13" s="385" t="s">
        <v>464</v>
      </c>
      <c r="G13" s="385" t="s">
        <v>465</v>
      </c>
      <c r="H13" s="385" t="s">
        <v>466</v>
      </c>
      <c r="I13" s="386">
        <v>0.98699999999999999</v>
      </c>
      <c r="J13" s="385" t="s">
        <v>144</v>
      </c>
      <c r="K13" s="382"/>
    </row>
    <row r="14" spans="1:12" ht="31.5" customHeight="1" x14ac:dyDescent="0.25">
      <c r="A14" s="360"/>
      <c r="B14" s="387"/>
      <c r="C14" s="387"/>
      <c r="D14" s="389"/>
      <c r="E14" s="385" t="s">
        <v>467</v>
      </c>
      <c r="F14" s="385" t="s">
        <v>468</v>
      </c>
      <c r="G14" s="385" t="s">
        <v>469</v>
      </c>
      <c r="H14" s="385" t="s">
        <v>468</v>
      </c>
      <c r="I14" s="386">
        <v>0.93600000000000005</v>
      </c>
      <c r="J14" s="385" t="s">
        <v>144</v>
      </c>
      <c r="K14" s="382"/>
    </row>
    <row r="15" spans="1:12" ht="46.5" customHeight="1" x14ac:dyDescent="0.25">
      <c r="A15" s="360"/>
      <c r="B15" s="387"/>
      <c r="C15" s="387"/>
      <c r="D15" s="389"/>
      <c r="E15" s="385" t="s">
        <v>470</v>
      </c>
      <c r="F15" s="385" t="s">
        <v>471</v>
      </c>
      <c r="G15" s="385" t="s">
        <v>472</v>
      </c>
      <c r="H15" s="385" t="s">
        <v>473</v>
      </c>
      <c r="I15" s="386">
        <v>1</v>
      </c>
      <c r="J15" s="385" t="s">
        <v>145</v>
      </c>
      <c r="K15" s="382"/>
    </row>
    <row r="16" spans="1:12" ht="28.5" customHeight="1" x14ac:dyDescent="0.3">
      <c r="A16" s="360"/>
      <c r="B16" s="387"/>
      <c r="C16" s="390"/>
      <c r="D16" s="388"/>
      <c r="E16" s="385" t="s">
        <v>474</v>
      </c>
      <c r="F16" s="385" t="s">
        <v>475</v>
      </c>
      <c r="G16" s="385" t="s">
        <v>476</v>
      </c>
      <c r="H16" s="385" t="s">
        <v>477</v>
      </c>
      <c r="I16" s="386">
        <v>1</v>
      </c>
      <c r="J16" s="385" t="s">
        <v>145</v>
      </c>
      <c r="K16" s="391"/>
      <c r="L16" s="392"/>
    </row>
    <row r="17" spans="1:12" ht="258" customHeight="1" x14ac:dyDescent="0.3">
      <c r="A17" s="360"/>
      <c r="B17" s="387"/>
      <c r="C17" s="384" t="s">
        <v>478</v>
      </c>
      <c r="D17" s="385" t="s">
        <v>479</v>
      </c>
      <c r="E17" s="393" t="s">
        <v>440</v>
      </c>
      <c r="F17" s="385" t="s">
        <v>480</v>
      </c>
      <c r="G17" s="385" t="s">
        <v>481</v>
      </c>
      <c r="H17" s="385" t="s">
        <v>482</v>
      </c>
      <c r="I17" s="386">
        <v>0.8</v>
      </c>
      <c r="J17" s="385" t="s">
        <v>144</v>
      </c>
      <c r="K17" s="394"/>
      <c r="L17" s="392"/>
    </row>
    <row r="18" spans="1:12" ht="233.25" customHeight="1" x14ac:dyDescent="0.3">
      <c r="A18" s="360"/>
      <c r="B18" s="387"/>
      <c r="C18" s="390"/>
      <c r="D18" s="395" t="s">
        <v>483</v>
      </c>
      <c r="E18" s="396">
        <v>0</v>
      </c>
      <c r="F18" s="397" t="s">
        <v>484</v>
      </c>
      <c r="G18" s="385" t="s">
        <v>485</v>
      </c>
      <c r="H18" s="385" t="s">
        <v>486</v>
      </c>
      <c r="I18" s="386">
        <f>I9</f>
        <v>0.85</v>
      </c>
      <c r="J18" s="385" t="s">
        <v>144</v>
      </c>
      <c r="K18" s="398"/>
      <c r="L18" s="392"/>
    </row>
    <row r="19" spans="1:12" ht="175.5" customHeight="1" x14ac:dyDescent="0.3">
      <c r="A19" s="360"/>
      <c r="B19" s="387"/>
      <c r="C19" s="399" t="s">
        <v>487</v>
      </c>
      <c r="D19" s="400" t="s">
        <v>488</v>
      </c>
      <c r="E19" s="396">
        <v>0</v>
      </c>
      <c r="F19" s="401" t="s">
        <v>489</v>
      </c>
      <c r="G19" s="385" t="s">
        <v>490</v>
      </c>
      <c r="H19" s="385" t="s">
        <v>491</v>
      </c>
      <c r="I19" s="386">
        <v>1</v>
      </c>
      <c r="J19" s="385" t="s">
        <v>145</v>
      </c>
      <c r="K19" s="398"/>
      <c r="L19" s="392"/>
    </row>
    <row r="20" spans="1:12" ht="85.5" customHeight="1" x14ac:dyDescent="0.3">
      <c r="A20" s="360"/>
      <c r="B20" s="387"/>
      <c r="C20" s="390"/>
      <c r="D20" s="402" t="s">
        <v>492</v>
      </c>
      <c r="E20" s="396">
        <v>0</v>
      </c>
      <c r="F20" s="403" t="s">
        <v>493</v>
      </c>
      <c r="G20" s="385" t="s">
        <v>494</v>
      </c>
      <c r="H20" s="385" t="s">
        <v>495</v>
      </c>
      <c r="I20" s="386">
        <v>1</v>
      </c>
      <c r="J20" s="385" t="s">
        <v>145</v>
      </c>
      <c r="K20" s="394"/>
      <c r="L20" s="392"/>
    </row>
    <row r="21" spans="1:12" ht="184.5" customHeight="1" x14ac:dyDescent="0.3">
      <c r="A21" s="360"/>
      <c r="B21" s="387"/>
      <c r="C21" s="404" t="s">
        <v>496</v>
      </c>
      <c r="D21" s="385" t="s">
        <v>497</v>
      </c>
      <c r="E21" s="405" t="s">
        <v>498</v>
      </c>
      <c r="F21" s="404" t="s">
        <v>499</v>
      </c>
      <c r="G21" s="385" t="s">
        <v>500</v>
      </c>
      <c r="H21" s="385" t="s">
        <v>501</v>
      </c>
      <c r="I21" s="386">
        <v>1</v>
      </c>
      <c r="J21" s="385" t="s">
        <v>145</v>
      </c>
      <c r="K21" s="394"/>
      <c r="L21" s="392"/>
    </row>
    <row r="22" spans="1:12" ht="246.75" customHeight="1" x14ac:dyDescent="0.3">
      <c r="A22" s="360"/>
      <c r="B22" s="390"/>
      <c r="C22" s="404" t="s">
        <v>502</v>
      </c>
      <c r="D22" s="385" t="s">
        <v>503</v>
      </c>
      <c r="E22" s="385" t="s">
        <v>504</v>
      </c>
      <c r="F22" s="404" t="s">
        <v>505</v>
      </c>
      <c r="G22" s="385" t="s">
        <v>506</v>
      </c>
      <c r="H22" s="385" t="s">
        <v>507</v>
      </c>
      <c r="I22" s="386">
        <v>0.90500000000000003</v>
      </c>
      <c r="J22" s="385" t="s">
        <v>144</v>
      </c>
      <c r="K22" s="391"/>
      <c r="L22" s="392"/>
    </row>
    <row r="23" spans="1:12" ht="17.100000000000001" customHeight="1" x14ac:dyDescent="0.3">
      <c r="A23" s="360"/>
      <c r="B23" s="406"/>
      <c r="C23" s="407"/>
      <c r="D23" s="408"/>
      <c r="E23" s="408"/>
      <c r="F23" s="409"/>
      <c r="G23" s="408"/>
      <c r="H23" s="408"/>
      <c r="I23" s="408"/>
      <c r="J23" s="410"/>
      <c r="K23" s="392"/>
      <c r="L23" s="392"/>
    </row>
    <row r="24" spans="1:12" ht="99.95" customHeight="1" x14ac:dyDescent="0.3">
      <c r="A24" s="360"/>
      <c r="B24" s="411" t="s">
        <v>508</v>
      </c>
      <c r="C24" s="412" t="s">
        <v>509</v>
      </c>
      <c r="D24" s="411" t="s">
        <v>510</v>
      </c>
      <c r="E24" s="408"/>
      <c r="F24" s="409"/>
      <c r="G24" s="408"/>
      <c r="H24" s="408"/>
      <c r="I24" s="408"/>
      <c r="J24" s="382"/>
      <c r="K24" s="392"/>
      <c r="L24" s="392"/>
    </row>
    <row r="25" spans="1:12" ht="17.100000000000001" customHeight="1" x14ac:dyDescent="0.3">
      <c r="A25" s="360"/>
      <c r="B25" s="413">
        <f>IFERROR(AVERAGE(I8:I22),"")</f>
        <v>0.94839999999999991</v>
      </c>
      <c r="C25" s="414">
        <f ca="1">IF(OR('1. Basic project data'!E16="",'1. Basic project data'!E18=""),"",(TODAY()-'1. Basic project data'!E16)/('1. Basic project data'!E18-'1. Basic project data'!E16))</f>
        <v>1.1559934318555007</v>
      </c>
      <c r="D25" s="415">
        <f>IF('1. Basic project data'!E23=0,"",'1. Basic project data'!E24/'1. Basic project data'!E23)</f>
        <v>0.93472785002111725</v>
      </c>
      <c r="E25" s="408"/>
      <c r="F25" s="409"/>
      <c r="G25" s="408"/>
      <c r="H25" s="408"/>
      <c r="I25" s="408"/>
      <c r="J25" s="382"/>
      <c r="K25" s="392"/>
      <c r="L25" s="392"/>
    </row>
    <row r="26" spans="1:12" ht="17.100000000000001" customHeight="1" x14ac:dyDescent="0.3">
      <c r="A26" s="360"/>
      <c r="B26" s="406"/>
      <c r="C26" s="407"/>
      <c r="D26" s="408"/>
      <c r="E26" s="408"/>
      <c r="F26" s="416"/>
      <c r="G26" s="408"/>
      <c r="H26" s="408"/>
      <c r="I26" s="408"/>
      <c r="J26" s="382"/>
      <c r="K26" s="392"/>
      <c r="L26" s="392"/>
    </row>
    <row r="27" spans="1:12" ht="17.100000000000001" customHeight="1" x14ac:dyDescent="0.3">
      <c r="A27" s="360"/>
      <c r="B27" s="417"/>
      <c r="C27" s="418"/>
      <c r="D27" s="408"/>
      <c r="E27" s="408"/>
      <c r="F27" s="408"/>
      <c r="G27" s="408"/>
      <c r="H27" s="408"/>
      <c r="I27" s="408"/>
      <c r="J27" s="382"/>
      <c r="K27" s="419"/>
      <c r="L27" s="392"/>
    </row>
    <row r="28" spans="1:12" ht="17.100000000000001" customHeight="1" x14ac:dyDescent="0.3">
      <c r="A28" s="360"/>
      <c r="B28" s="420"/>
      <c r="C28" s="407"/>
      <c r="D28" s="408"/>
      <c r="E28" s="408"/>
      <c r="F28" s="408"/>
      <c r="G28" s="408"/>
      <c r="H28" s="408"/>
      <c r="I28" s="408"/>
      <c r="J28" s="382"/>
      <c r="K28" s="392"/>
      <c r="L28" s="392"/>
    </row>
    <row r="29" spans="1:12" ht="17.100000000000001" customHeight="1" x14ac:dyDescent="0.3">
      <c r="A29" s="360"/>
      <c r="B29" s="420"/>
      <c r="C29" s="407"/>
      <c r="D29" s="408"/>
      <c r="E29" s="408"/>
      <c r="F29" s="408"/>
      <c r="G29" s="408"/>
      <c r="H29" s="408"/>
      <c r="I29" s="408"/>
      <c r="J29" s="382"/>
      <c r="K29" s="392"/>
      <c r="L29" s="392"/>
    </row>
    <row r="30" spans="1:12" x14ac:dyDescent="0.25">
      <c r="A30" s="360"/>
      <c r="B30" s="408"/>
      <c r="C30" s="408"/>
      <c r="D30" s="408"/>
      <c r="E30" s="408"/>
      <c r="F30" s="408"/>
      <c r="G30" s="408"/>
      <c r="H30" s="408"/>
      <c r="I30" s="408"/>
      <c r="J30" s="382"/>
    </row>
    <row r="31" spans="1:12" ht="15.6" customHeight="1" x14ac:dyDescent="0.25">
      <c r="A31" s="360"/>
      <c r="B31" s="421" t="s">
        <v>511</v>
      </c>
      <c r="C31" s="376"/>
      <c r="D31" s="376"/>
      <c r="E31" s="376"/>
      <c r="F31" s="376"/>
      <c r="G31" s="376"/>
      <c r="H31" s="376"/>
      <c r="I31" s="376"/>
      <c r="J31" s="376"/>
    </row>
    <row r="32" spans="1:12" ht="24" customHeight="1" x14ac:dyDescent="0.25">
      <c r="A32" s="360"/>
      <c r="B32" s="422" t="s">
        <v>512</v>
      </c>
      <c r="C32" s="376"/>
      <c r="D32" s="376"/>
      <c r="E32" s="376"/>
      <c r="F32" s="376"/>
      <c r="G32" s="376"/>
      <c r="H32" s="376"/>
      <c r="I32" s="376"/>
      <c r="J32" s="376"/>
    </row>
    <row r="33" spans="1:21" x14ac:dyDescent="0.25">
      <c r="A33" s="360"/>
      <c r="B33" s="423"/>
      <c r="C33" s="423"/>
      <c r="D33" s="423"/>
      <c r="E33" s="423"/>
      <c r="F33" s="423"/>
      <c r="G33" s="423"/>
      <c r="H33" s="423"/>
      <c r="I33" s="423"/>
      <c r="J33" s="382"/>
    </row>
    <row r="34" spans="1:21" ht="35.25" customHeight="1" x14ac:dyDescent="0.25">
      <c r="A34" s="360"/>
      <c r="B34" s="423"/>
      <c r="C34" s="424" t="s">
        <v>513</v>
      </c>
      <c r="D34" s="383" t="s">
        <v>514</v>
      </c>
      <c r="E34" s="383" t="s">
        <v>151</v>
      </c>
      <c r="F34" s="383" t="s">
        <v>515</v>
      </c>
      <c r="G34" s="383" t="s">
        <v>516</v>
      </c>
      <c r="H34" s="383" t="s">
        <v>76</v>
      </c>
      <c r="I34" s="423"/>
      <c r="J34" s="382"/>
    </row>
    <row r="35" spans="1:21" ht="23.25" customHeight="1" x14ac:dyDescent="0.25">
      <c r="A35" s="360"/>
      <c r="B35" s="423"/>
      <c r="C35" s="387"/>
      <c r="D35" s="425" t="s">
        <v>144</v>
      </c>
      <c r="E35" s="425" t="s">
        <v>144</v>
      </c>
      <c r="F35" s="425" t="s">
        <v>144</v>
      </c>
      <c r="G35" s="425" t="s">
        <v>144</v>
      </c>
      <c r="H35" s="425" t="s">
        <v>144</v>
      </c>
      <c r="I35" s="423"/>
      <c r="J35" s="382"/>
    </row>
    <row r="36" spans="1:21" ht="385.5" customHeight="1" x14ac:dyDescent="0.25">
      <c r="A36" s="360"/>
      <c r="B36" s="423"/>
      <c r="C36" s="424" t="s">
        <v>517</v>
      </c>
      <c r="D36" s="426" t="s">
        <v>518</v>
      </c>
      <c r="E36" s="426" t="s">
        <v>519</v>
      </c>
      <c r="F36" s="427" t="s">
        <v>520</v>
      </c>
      <c r="G36" s="426" t="s">
        <v>521</v>
      </c>
      <c r="H36" s="427" t="s">
        <v>522</v>
      </c>
      <c r="I36" s="423"/>
      <c r="J36" s="382"/>
    </row>
    <row r="37" spans="1:21" x14ac:dyDescent="0.25">
      <c r="A37" s="360"/>
      <c r="B37" s="423"/>
      <c r="C37" s="423"/>
      <c r="D37" s="423"/>
      <c r="E37" s="423"/>
      <c r="F37" s="423"/>
      <c r="G37" s="423"/>
      <c r="H37" s="423"/>
      <c r="I37" s="423"/>
      <c r="J37" s="382"/>
    </row>
    <row r="38" spans="1:21" x14ac:dyDescent="0.25">
      <c r="A38" s="360"/>
      <c r="B38" s="423"/>
      <c r="C38" s="423"/>
      <c r="D38" s="423"/>
      <c r="E38" s="423"/>
      <c r="F38" s="423"/>
      <c r="G38" s="423"/>
      <c r="H38" s="423"/>
      <c r="I38" s="423"/>
      <c r="J38" s="382"/>
    </row>
    <row r="39" spans="1:21" x14ac:dyDescent="0.25">
      <c r="A39" s="360"/>
      <c r="B39" s="421" t="s">
        <v>523</v>
      </c>
      <c r="C39" s="376"/>
      <c r="D39" s="376"/>
      <c r="E39" s="376"/>
      <c r="F39" s="376"/>
      <c r="G39" s="376"/>
      <c r="H39" s="376"/>
      <c r="I39" s="376"/>
      <c r="J39" s="382"/>
    </row>
    <row r="40" spans="1:21" x14ac:dyDescent="0.25">
      <c r="A40" s="360"/>
      <c r="B40" s="423"/>
      <c r="C40" s="423"/>
      <c r="D40" s="423"/>
      <c r="E40" s="423"/>
      <c r="F40" s="423"/>
      <c r="G40" s="423"/>
      <c r="H40" s="423"/>
      <c r="I40" s="423"/>
      <c r="J40" s="382"/>
      <c r="K40" s="428"/>
    </row>
    <row r="41" spans="1:21" ht="33.6" customHeight="1" x14ac:dyDescent="0.25">
      <c r="A41" s="360"/>
      <c r="B41" s="423"/>
      <c r="C41" s="423"/>
      <c r="D41" s="423"/>
      <c r="E41" s="423"/>
      <c r="F41" s="423"/>
      <c r="G41" s="423"/>
      <c r="H41" s="423"/>
      <c r="I41" s="423"/>
      <c r="J41" s="382"/>
      <c r="K41" s="429"/>
      <c r="L41" s="376"/>
      <c r="M41" s="376"/>
      <c r="N41" s="376"/>
      <c r="O41" s="376"/>
      <c r="P41" s="376"/>
      <c r="Q41" s="376"/>
      <c r="R41" s="376"/>
      <c r="S41" s="376"/>
      <c r="T41" s="376"/>
      <c r="U41" s="376"/>
    </row>
    <row r="42" spans="1:21" ht="45" customHeight="1" x14ac:dyDescent="0.25">
      <c r="A42" s="360"/>
      <c r="B42" s="430" t="s">
        <v>524</v>
      </c>
      <c r="C42" s="431"/>
      <c r="D42" s="430" t="s">
        <v>525</v>
      </c>
      <c r="E42" s="431"/>
      <c r="F42" s="430" t="s">
        <v>526</v>
      </c>
      <c r="G42" s="431"/>
      <c r="H42" s="430" t="s">
        <v>527</v>
      </c>
      <c r="I42" s="431"/>
      <c r="J42" s="382"/>
      <c r="K42" s="432"/>
      <c r="L42" s="376"/>
      <c r="M42" s="433"/>
      <c r="N42" s="376"/>
      <c r="O42" s="376"/>
      <c r="P42" s="376"/>
      <c r="Q42" s="376"/>
      <c r="R42" s="376"/>
      <c r="S42" s="376"/>
      <c r="T42" s="376"/>
      <c r="U42" s="376"/>
    </row>
    <row r="43" spans="1:21" ht="34.5" customHeight="1" x14ac:dyDescent="0.25">
      <c r="A43" s="360"/>
      <c r="B43" s="434" t="s">
        <v>441</v>
      </c>
      <c r="C43" s="431"/>
      <c r="D43" s="434" t="s">
        <v>441</v>
      </c>
      <c r="E43" s="431"/>
      <c r="F43" s="434" t="s">
        <v>441</v>
      </c>
      <c r="G43" s="431"/>
      <c r="H43" s="434" t="s">
        <v>441</v>
      </c>
      <c r="I43" s="431"/>
      <c r="J43" s="382"/>
      <c r="K43" s="432"/>
      <c r="L43" s="376"/>
      <c r="M43" s="433"/>
      <c r="N43" s="376"/>
      <c r="O43" s="376"/>
      <c r="P43" s="376"/>
      <c r="Q43" s="376"/>
      <c r="R43" s="376"/>
      <c r="S43" s="376"/>
      <c r="T43" s="376"/>
      <c r="U43" s="376"/>
    </row>
    <row r="44" spans="1:21" ht="42.75" customHeight="1" x14ac:dyDescent="0.25">
      <c r="A44" s="360"/>
      <c r="B44" s="434"/>
      <c r="C44" s="431"/>
      <c r="D44" s="434"/>
      <c r="E44" s="431"/>
      <c r="F44" s="434"/>
      <c r="G44" s="431"/>
      <c r="H44" s="434"/>
      <c r="I44" s="431"/>
      <c r="J44" s="382"/>
      <c r="K44" s="432"/>
      <c r="L44" s="376"/>
      <c r="M44" s="433"/>
      <c r="N44" s="376"/>
      <c r="O44" s="376"/>
      <c r="P44" s="376"/>
      <c r="Q44" s="376"/>
      <c r="R44" s="376"/>
      <c r="S44" s="376"/>
      <c r="T44" s="376"/>
      <c r="U44" s="376"/>
    </row>
    <row r="45" spans="1:21" ht="39.75" customHeight="1" x14ac:dyDescent="0.25">
      <c r="A45" s="360"/>
      <c r="B45" s="435" t="s">
        <v>528</v>
      </c>
      <c r="C45" s="376"/>
      <c r="D45" s="376"/>
      <c r="E45" s="376"/>
      <c r="F45" s="376"/>
      <c r="G45" s="376"/>
      <c r="H45" s="376"/>
      <c r="I45" s="376"/>
      <c r="J45" s="376"/>
      <c r="K45" s="432"/>
      <c r="L45" s="376"/>
      <c r="M45" s="433"/>
      <c r="N45" s="376"/>
      <c r="O45" s="376"/>
      <c r="P45" s="376"/>
      <c r="Q45" s="376"/>
      <c r="R45" s="376"/>
      <c r="S45" s="376"/>
      <c r="T45" s="376"/>
      <c r="U45" s="376"/>
    </row>
    <row r="46" spans="1:21" ht="81.95" customHeight="1" x14ac:dyDescent="0.25">
      <c r="A46" s="360"/>
      <c r="B46" s="376"/>
      <c r="C46" s="376"/>
      <c r="D46" s="376"/>
      <c r="E46" s="376"/>
      <c r="F46" s="376"/>
      <c r="G46" s="376"/>
      <c r="H46" s="376"/>
      <c r="I46" s="376"/>
      <c r="J46" s="376"/>
    </row>
    <row r="47" spans="1:21" ht="81.95" customHeight="1" x14ac:dyDescent="0.25">
      <c r="A47" s="360"/>
      <c r="B47" s="376"/>
      <c r="C47" s="376"/>
      <c r="D47" s="376"/>
      <c r="E47" s="376"/>
      <c r="F47" s="376"/>
      <c r="G47" s="376"/>
      <c r="H47" s="376"/>
      <c r="I47" s="376"/>
      <c r="J47" s="376"/>
    </row>
    <row r="48" spans="1:21" x14ac:dyDescent="0.25">
      <c r="A48" s="360"/>
      <c r="B48" s="382"/>
      <c r="C48" s="382"/>
      <c r="D48" s="382"/>
      <c r="E48" s="382"/>
      <c r="F48" s="382"/>
      <c r="G48" s="382"/>
      <c r="H48" s="382"/>
      <c r="I48" s="382"/>
      <c r="J48" s="382"/>
    </row>
    <row r="49" spans="1:10" x14ac:dyDescent="0.25">
      <c r="A49" s="360"/>
      <c r="B49" s="382"/>
      <c r="C49" s="382"/>
      <c r="D49" s="382"/>
      <c r="E49" s="382"/>
      <c r="F49" s="382"/>
      <c r="G49" s="382"/>
      <c r="H49" s="382"/>
      <c r="I49" s="382"/>
      <c r="J49" s="382"/>
    </row>
    <row r="50" spans="1:10" x14ac:dyDescent="0.25">
      <c r="A50" s="360"/>
      <c r="B50" s="382"/>
      <c r="C50" s="382"/>
      <c r="D50" s="382"/>
      <c r="E50" s="382"/>
      <c r="F50" s="382"/>
      <c r="G50" s="382"/>
      <c r="H50" s="382"/>
      <c r="I50" s="382"/>
      <c r="J50" s="382"/>
    </row>
    <row r="51" spans="1:10" x14ac:dyDescent="0.25">
      <c r="A51" s="360"/>
      <c r="B51" s="382"/>
      <c r="C51" s="382"/>
      <c r="D51" s="382"/>
      <c r="E51" s="382"/>
      <c r="F51" s="382"/>
      <c r="G51" s="382"/>
      <c r="H51" s="382"/>
      <c r="I51" s="382"/>
      <c r="J51" s="382"/>
    </row>
    <row r="52" spans="1:10" x14ac:dyDescent="0.25">
      <c r="A52" s="360"/>
      <c r="B52" s="382"/>
      <c r="C52" s="382"/>
      <c r="D52" s="382"/>
      <c r="E52" s="382"/>
      <c r="F52" s="382"/>
      <c r="G52" s="382"/>
      <c r="H52" s="382"/>
      <c r="I52" s="382"/>
      <c r="J52" s="382"/>
    </row>
    <row r="53" spans="1:10" x14ac:dyDescent="0.25">
      <c r="A53" s="360"/>
      <c r="B53" s="382"/>
      <c r="C53" s="382"/>
      <c r="D53" s="382"/>
      <c r="E53" s="382"/>
      <c r="F53" s="382"/>
      <c r="G53" s="382"/>
      <c r="H53" s="382"/>
      <c r="I53" s="382"/>
      <c r="J53" s="382"/>
    </row>
    <row r="54" spans="1:10" x14ac:dyDescent="0.25">
      <c r="A54" s="360"/>
      <c r="B54" s="382"/>
      <c r="C54" s="382"/>
      <c r="D54" s="382"/>
      <c r="E54" s="382"/>
      <c r="F54" s="382"/>
      <c r="G54" s="382"/>
      <c r="H54" s="382"/>
      <c r="I54" s="382"/>
      <c r="J54" s="382"/>
    </row>
    <row r="55" spans="1:10" x14ac:dyDescent="0.25">
      <c r="A55" s="360"/>
      <c r="B55" s="382"/>
      <c r="C55" s="382"/>
      <c r="D55" s="382"/>
      <c r="E55" s="382"/>
      <c r="F55" s="382"/>
      <c r="G55" s="382"/>
      <c r="H55" s="382"/>
      <c r="I55" s="382"/>
      <c r="J55" s="382"/>
    </row>
    <row r="56" spans="1:10" x14ac:dyDescent="0.25">
      <c r="A56" s="360"/>
      <c r="B56" s="382"/>
      <c r="C56" s="382"/>
      <c r="D56" s="382"/>
      <c r="E56" s="382"/>
      <c r="F56" s="382"/>
      <c r="G56" s="382"/>
      <c r="H56" s="382"/>
      <c r="I56" s="382"/>
      <c r="J56" s="382"/>
    </row>
    <row r="57" spans="1:10" x14ac:dyDescent="0.25">
      <c r="A57" s="360"/>
      <c r="B57" s="382"/>
      <c r="C57" s="382"/>
      <c r="D57" s="382"/>
      <c r="E57" s="382"/>
      <c r="F57" s="382"/>
      <c r="G57" s="382"/>
      <c r="H57" s="382"/>
      <c r="I57" s="382"/>
      <c r="J57" s="382"/>
    </row>
    <row r="58" spans="1:10" x14ac:dyDescent="0.25">
      <c r="A58" s="360"/>
      <c r="B58" s="382"/>
      <c r="C58" s="382"/>
      <c r="D58" s="382"/>
      <c r="E58" s="382"/>
      <c r="F58" s="382"/>
      <c r="G58" s="382"/>
      <c r="H58" s="382"/>
      <c r="I58" s="382"/>
      <c r="J58" s="382"/>
    </row>
    <row r="59" spans="1:10" x14ac:dyDescent="0.25">
      <c r="A59" s="360"/>
      <c r="B59" s="382"/>
      <c r="C59" s="382"/>
      <c r="D59" s="382"/>
      <c r="E59" s="382"/>
      <c r="F59" s="382"/>
      <c r="G59" s="382"/>
      <c r="H59" s="382"/>
      <c r="I59" s="382"/>
      <c r="J59" s="382"/>
    </row>
    <row r="60" spans="1:10" x14ac:dyDescent="0.25">
      <c r="A60" s="360"/>
      <c r="B60" s="382"/>
      <c r="C60" s="382"/>
      <c r="D60" s="382"/>
      <c r="E60" s="382"/>
      <c r="F60" s="382"/>
      <c r="G60" s="382"/>
      <c r="H60" s="382"/>
      <c r="I60" s="382"/>
      <c r="J60" s="382"/>
    </row>
    <row r="61" spans="1:10" x14ac:dyDescent="0.25">
      <c r="A61" s="360"/>
      <c r="B61" s="382"/>
      <c r="C61" s="382"/>
      <c r="D61" s="382"/>
      <c r="E61" s="382"/>
      <c r="F61" s="382"/>
      <c r="G61" s="382"/>
      <c r="H61" s="382"/>
      <c r="I61" s="382"/>
      <c r="J61" s="382"/>
    </row>
    <row r="62" spans="1:10" x14ac:dyDescent="0.25">
      <c r="A62" s="360"/>
      <c r="B62" s="382"/>
      <c r="C62" s="382"/>
      <c r="D62" s="382"/>
      <c r="E62" s="382"/>
      <c r="F62" s="382"/>
      <c r="G62" s="382"/>
      <c r="H62" s="382"/>
      <c r="I62" s="382"/>
      <c r="J62" s="382"/>
    </row>
    <row r="63" spans="1:10" x14ac:dyDescent="0.25">
      <c r="A63" s="360"/>
      <c r="B63" s="382"/>
      <c r="C63" s="382"/>
      <c r="D63" s="382"/>
      <c r="E63" s="382"/>
      <c r="F63" s="382"/>
      <c r="G63" s="382"/>
      <c r="H63" s="382"/>
      <c r="I63" s="382"/>
      <c r="J63" s="382"/>
    </row>
    <row r="64" spans="1:10" x14ac:dyDescent="0.25">
      <c r="A64" s="360"/>
      <c r="B64" s="382"/>
      <c r="C64" s="382"/>
      <c r="D64" s="382"/>
      <c r="E64" s="382"/>
      <c r="F64" s="382"/>
      <c r="G64" s="382"/>
      <c r="H64" s="382"/>
      <c r="I64" s="382"/>
      <c r="J64" s="382"/>
    </row>
    <row r="65" spans="1:10" x14ac:dyDescent="0.25">
      <c r="A65" s="360"/>
      <c r="B65" s="382"/>
      <c r="C65" s="382"/>
      <c r="D65" s="382"/>
      <c r="E65" s="382"/>
      <c r="F65" s="382"/>
      <c r="G65" s="382"/>
      <c r="H65" s="382"/>
      <c r="I65" s="382"/>
      <c r="J65" s="382"/>
    </row>
    <row r="66" spans="1:10" x14ac:dyDescent="0.25">
      <c r="A66" s="360"/>
      <c r="B66" s="382"/>
      <c r="C66" s="382"/>
      <c r="D66" s="382"/>
      <c r="E66" s="382"/>
      <c r="F66" s="382"/>
      <c r="G66" s="382"/>
      <c r="H66" s="382"/>
      <c r="I66" s="382"/>
      <c r="J66" s="382"/>
    </row>
    <row r="67" spans="1:10" x14ac:dyDescent="0.25">
      <c r="A67" s="360"/>
      <c r="B67" s="382"/>
      <c r="C67" s="382"/>
      <c r="D67" s="382"/>
      <c r="E67" s="382"/>
      <c r="F67" s="382"/>
      <c r="G67" s="382"/>
      <c r="H67" s="382"/>
      <c r="I67" s="382"/>
      <c r="J67" s="382"/>
    </row>
    <row r="68" spans="1:10" x14ac:dyDescent="0.25">
      <c r="A68" s="360"/>
      <c r="B68" s="382"/>
      <c r="C68" s="382"/>
      <c r="D68" s="382"/>
      <c r="E68" s="382"/>
      <c r="F68" s="382"/>
      <c r="G68" s="382"/>
      <c r="H68" s="382"/>
      <c r="I68" s="382"/>
      <c r="J68" s="382"/>
    </row>
    <row r="69" spans="1:10" x14ac:dyDescent="0.25">
      <c r="A69" s="360"/>
      <c r="B69" s="382"/>
      <c r="C69" s="382"/>
      <c r="D69" s="382"/>
      <c r="E69" s="382"/>
      <c r="F69" s="382"/>
      <c r="G69" s="382"/>
      <c r="H69" s="382"/>
      <c r="I69" s="382"/>
      <c r="J69" s="382"/>
    </row>
    <row r="70" spans="1:10" x14ac:dyDescent="0.25">
      <c r="A70" s="360"/>
      <c r="B70" s="382"/>
      <c r="C70" s="382"/>
      <c r="D70" s="382"/>
      <c r="E70" s="382"/>
      <c r="F70" s="382"/>
      <c r="G70" s="382"/>
      <c r="H70" s="382"/>
      <c r="I70" s="382"/>
      <c r="J70" s="382"/>
    </row>
    <row r="71" spans="1:10" x14ac:dyDescent="0.25">
      <c r="A71" s="360"/>
      <c r="B71" s="382"/>
      <c r="C71" s="382"/>
      <c r="D71" s="382"/>
      <c r="E71" s="382"/>
      <c r="F71" s="382"/>
      <c r="G71" s="382"/>
      <c r="H71" s="382"/>
      <c r="I71" s="382"/>
      <c r="J71" s="382"/>
    </row>
    <row r="72" spans="1:10" x14ac:dyDescent="0.25">
      <c r="A72" s="360"/>
      <c r="B72" s="382"/>
      <c r="C72" s="382"/>
      <c r="D72" s="382"/>
      <c r="E72" s="382"/>
      <c r="F72" s="382"/>
      <c r="G72" s="382"/>
      <c r="H72" s="382"/>
      <c r="I72" s="382"/>
      <c r="J72" s="382"/>
    </row>
    <row r="73" spans="1:10" x14ac:dyDescent="0.25">
      <c r="A73" s="360"/>
      <c r="B73" s="382"/>
      <c r="C73" s="382"/>
      <c r="D73" s="382"/>
      <c r="E73" s="382"/>
      <c r="F73" s="382"/>
      <c r="G73" s="382"/>
      <c r="H73" s="382"/>
      <c r="I73" s="382"/>
      <c r="J73" s="382"/>
    </row>
    <row r="74" spans="1:10" x14ac:dyDescent="0.25">
      <c r="A74" s="360"/>
      <c r="B74" s="382"/>
      <c r="C74" s="382"/>
      <c r="D74" s="382"/>
      <c r="E74" s="382"/>
      <c r="F74" s="382"/>
      <c r="G74" s="382"/>
      <c r="H74" s="382"/>
      <c r="I74" s="382"/>
      <c r="J74" s="382"/>
    </row>
    <row r="75" spans="1:10" x14ac:dyDescent="0.25">
      <c r="A75" s="360"/>
      <c r="B75" s="382"/>
      <c r="C75" s="382"/>
      <c r="D75" s="382"/>
      <c r="E75" s="382"/>
      <c r="F75" s="382"/>
      <c r="G75" s="382"/>
      <c r="H75" s="382"/>
      <c r="I75" s="382"/>
      <c r="J75" s="382"/>
    </row>
    <row r="76" spans="1:10" x14ac:dyDescent="0.25">
      <c r="A76" s="360"/>
      <c r="B76" s="382"/>
      <c r="C76" s="382"/>
      <c r="D76" s="382"/>
      <c r="E76" s="382"/>
      <c r="F76" s="382"/>
      <c r="G76" s="382"/>
      <c r="H76" s="382"/>
      <c r="I76" s="382"/>
      <c r="J76" s="382"/>
    </row>
    <row r="77" spans="1:10" x14ac:dyDescent="0.25">
      <c r="A77" s="360"/>
      <c r="B77" s="382"/>
      <c r="C77" s="382"/>
      <c r="D77" s="382"/>
      <c r="E77" s="382"/>
      <c r="F77" s="382"/>
      <c r="G77" s="382"/>
      <c r="H77" s="382"/>
      <c r="I77" s="382"/>
      <c r="J77" s="382"/>
    </row>
    <row r="78" spans="1:10" x14ac:dyDescent="0.25">
      <c r="A78" s="360"/>
      <c r="B78" s="382"/>
      <c r="C78" s="382"/>
      <c r="D78" s="382"/>
      <c r="E78" s="382"/>
      <c r="F78" s="382"/>
      <c r="G78" s="382"/>
      <c r="H78" s="382"/>
      <c r="I78" s="382"/>
      <c r="J78" s="382"/>
    </row>
    <row r="79" spans="1:10" x14ac:dyDescent="0.25">
      <c r="A79" s="360"/>
      <c r="B79" s="382"/>
      <c r="C79" s="382"/>
      <c r="D79" s="382"/>
      <c r="E79" s="382"/>
      <c r="F79" s="382"/>
      <c r="G79" s="382"/>
      <c r="H79" s="382"/>
      <c r="I79" s="382"/>
      <c r="J79" s="382"/>
    </row>
    <row r="80" spans="1:10" x14ac:dyDescent="0.25">
      <c r="A80" s="360"/>
      <c r="B80" s="382"/>
      <c r="C80" s="382"/>
      <c r="D80" s="382"/>
      <c r="E80" s="382"/>
      <c r="F80" s="382"/>
      <c r="G80" s="382"/>
      <c r="H80" s="382"/>
      <c r="I80" s="382"/>
      <c r="J80" s="382"/>
    </row>
    <row r="81" spans="1:10" x14ac:dyDescent="0.25">
      <c r="A81" s="360"/>
      <c r="B81" s="382"/>
      <c r="C81" s="382"/>
      <c r="D81" s="382"/>
      <c r="E81" s="382"/>
      <c r="F81" s="382"/>
      <c r="G81" s="382"/>
      <c r="H81" s="382"/>
      <c r="I81" s="382"/>
      <c r="J81" s="382"/>
    </row>
    <row r="82" spans="1:10" x14ac:dyDescent="0.25">
      <c r="A82" s="360"/>
      <c r="B82" s="382"/>
      <c r="C82" s="382"/>
      <c r="D82" s="382"/>
      <c r="E82" s="382"/>
      <c r="F82" s="382"/>
      <c r="G82" s="382"/>
      <c r="H82" s="382"/>
      <c r="I82" s="382"/>
      <c r="J82" s="382"/>
    </row>
    <row r="83" spans="1:10" x14ac:dyDescent="0.25">
      <c r="A83" s="360"/>
      <c r="B83" s="382"/>
      <c r="C83" s="382"/>
      <c r="D83" s="382"/>
      <c r="E83" s="382"/>
      <c r="F83" s="382"/>
      <c r="G83" s="382"/>
      <c r="H83" s="382"/>
      <c r="I83" s="382"/>
      <c r="J83" s="382"/>
    </row>
    <row r="84" spans="1:10" x14ac:dyDescent="0.25">
      <c r="A84" s="360"/>
      <c r="B84" s="382"/>
      <c r="C84" s="382"/>
      <c r="D84" s="382"/>
      <c r="E84" s="382"/>
      <c r="F84" s="382"/>
      <c r="G84" s="382"/>
      <c r="H84" s="382"/>
      <c r="I84" s="382"/>
      <c r="J84" s="382"/>
    </row>
    <row r="85" spans="1:10" x14ac:dyDescent="0.25">
      <c r="A85" s="360"/>
      <c r="B85" s="382"/>
      <c r="C85" s="382"/>
      <c r="D85" s="382"/>
      <c r="E85" s="382"/>
      <c r="F85" s="382"/>
      <c r="G85" s="382"/>
      <c r="H85" s="382"/>
      <c r="I85" s="382"/>
      <c r="J85" s="382"/>
    </row>
    <row r="86" spans="1:10" x14ac:dyDescent="0.25">
      <c r="A86" s="360"/>
      <c r="B86" s="382"/>
      <c r="C86" s="382"/>
      <c r="D86" s="382"/>
      <c r="E86" s="382"/>
      <c r="F86" s="382"/>
      <c r="G86" s="382"/>
      <c r="H86" s="382"/>
      <c r="I86" s="382"/>
      <c r="J86" s="382"/>
    </row>
    <row r="87" spans="1:10" x14ac:dyDescent="0.25">
      <c r="A87" s="360"/>
      <c r="B87" s="382"/>
      <c r="C87" s="382"/>
      <c r="D87" s="382"/>
      <c r="E87" s="382"/>
      <c r="F87" s="382"/>
      <c r="G87" s="382"/>
      <c r="H87" s="382"/>
      <c r="I87" s="382"/>
      <c r="J87" s="382"/>
    </row>
    <row r="88" spans="1:10" x14ac:dyDescent="0.25">
      <c r="A88" s="360"/>
      <c r="B88" s="382"/>
      <c r="C88" s="382"/>
      <c r="D88" s="382"/>
      <c r="E88" s="382"/>
      <c r="F88" s="382"/>
      <c r="G88" s="382"/>
      <c r="H88" s="382"/>
      <c r="I88" s="382"/>
      <c r="J88" s="382"/>
    </row>
    <row r="89" spans="1:10" x14ac:dyDescent="0.25">
      <c r="A89" s="360"/>
      <c r="B89" s="382"/>
      <c r="C89" s="382"/>
      <c r="D89" s="382"/>
      <c r="E89" s="382"/>
      <c r="F89" s="382"/>
      <c r="G89" s="382"/>
      <c r="H89" s="382"/>
      <c r="I89" s="382"/>
      <c r="J89" s="382"/>
    </row>
    <row r="90" spans="1:10" x14ac:dyDescent="0.25">
      <c r="A90" s="360"/>
      <c r="B90" s="382"/>
      <c r="C90" s="382"/>
      <c r="D90" s="382"/>
      <c r="E90" s="382"/>
      <c r="F90" s="382"/>
      <c r="G90" s="382"/>
      <c r="H90" s="382"/>
      <c r="I90" s="382"/>
      <c r="J90" s="382"/>
    </row>
    <row r="91" spans="1:10" x14ac:dyDescent="0.25">
      <c r="A91" s="360"/>
    </row>
    <row r="92" spans="1:10" x14ac:dyDescent="0.25">
      <c r="A92" s="360"/>
    </row>
    <row r="93" spans="1:10" x14ac:dyDescent="0.25">
      <c r="A93" s="360"/>
    </row>
    <row r="94" spans="1:10" x14ac:dyDescent="0.25">
      <c r="A94" s="360"/>
    </row>
    <row r="95" spans="1:10" x14ac:dyDescent="0.25">
      <c r="A95" s="360"/>
    </row>
    <row r="96" spans="1:10" x14ac:dyDescent="0.25">
      <c r="A96" s="360"/>
    </row>
    <row r="97" spans="1:1" x14ac:dyDescent="0.25">
      <c r="A97" s="360"/>
    </row>
    <row r="98" spans="1:1" x14ac:dyDescent="0.25">
      <c r="A98" s="360"/>
    </row>
    <row r="99" spans="1:1" x14ac:dyDescent="0.25">
      <c r="A99" s="360"/>
    </row>
    <row r="100" spans="1:1" x14ac:dyDescent="0.25">
      <c r="A100" s="360"/>
    </row>
    <row r="101" spans="1:1" x14ac:dyDescent="0.25">
      <c r="A101" s="360"/>
    </row>
    <row r="102" spans="1:1" x14ac:dyDescent="0.25">
      <c r="A102" s="360"/>
    </row>
    <row r="103" spans="1:1" x14ac:dyDescent="0.25">
      <c r="A103" s="360"/>
    </row>
    <row r="104" spans="1:1" x14ac:dyDescent="0.25">
      <c r="A104" s="360"/>
    </row>
    <row r="105" spans="1:1" x14ac:dyDescent="0.25">
      <c r="A105" s="360"/>
    </row>
    <row r="106" spans="1:1" x14ac:dyDescent="0.25">
      <c r="A106" s="360"/>
    </row>
    <row r="107" spans="1:1" x14ac:dyDescent="0.25">
      <c r="A107" s="360"/>
    </row>
    <row r="108" spans="1:1" x14ac:dyDescent="0.25">
      <c r="A108" s="360"/>
    </row>
    <row r="109" spans="1:1" x14ac:dyDescent="0.25">
      <c r="A109" s="360"/>
    </row>
    <row r="110" spans="1:1" x14ac:dyDescent="0.25">
      <c r="A110" s="360"/>
    </row>
    <row r="111" spans="1:1" x14ac:dyDescent="0.25">
      <c r="A111" s="360"/>
    </row>
    <row r="112" spans="1:1" x14ac:dyDescent="0.25">
      <c r="A112" s="360"/>
    </row>
    <row r="113" spans="1:1" x14ac:dyDescent="0.25">
      <c r="A113" s="360"/>
    </row>
    <row r="114" spans="1:1" x14ac:dyDescent="0.25">
      <c r="A114" s="360"/>
    </row>
    <row r="115" spans="1:1" x14ac:dyDescent="0.25">
      <c r="A115" s="360"/>
    </row>
    <row r="116" spans="1:1" x14ac:dyDescent="0.25">
      <c r="A116" s="360"/>
    </row>
    <row r="117" spans="1:1" x14ac:dyDescent="0.25">
      <c r="A117" s="360"/>
    </row>
    <row r="118" spans="1:1" x14ac:dyDescent="0.25">
      <c r="A118" s="360"/>
    </row>
    <row r="119" spans="1:1" x14ac:dyDescent="0.25">
      <c r="A119" s="360"/>
    </row>
    <row r="120" spans="1:1" x14ac:dyDescent="0.25">
      <c r="A120" s="360"/>
    </row>
    <row r="121" spans="1:1" x14ac:dyDescent="0.25">
      <c r="A121" s="360"/>
    </row>
    <row r="122" spans="1:1" x14ac:dyDescent="0.25">
      <c r="A122" s="360"/>
    </row>
    <row r="123" spans="1:1" x14ac:dyDescent="0.25">
      <c r="A123" s="360"/>
    </row>
    <row r="124" spans="1:1" x14ac:dyDescent="0.25">
      <c r="A124" s="360"/>
    </row>
    <row r="125" spans="1:1" x14ac:dyDescent="0.25">
      <c r="A125" s="360"/>
    </row>
    <row r="126" spans="1:1" x14ac:dyDescent="0.25">
      <c r="A126" s="360"/>
    </row>
    <row r="127" spans="1:1" x14ac:dyDescent="0.25">
      <c r="A127" s="360"/>
    </row>
    <row r="128" spans="1:1" x14ac:dyDescent="0.25">
      <c r="A128" s="360"/>
    </row>
    <row r="129" spans="1:1" x14ac:dyDescent="0.25">
      <c r="A129" s="360"/>
    </row>
    <row r="130" spans="1:1" x14ac:dyDescent="0.25">
      <c r="A130" s="360"/>
    </row>
    <row r="131" spans="1:1" x14ac:dyDescent="0.25">
      <c r="A131" s="360"/>
    </row>
    <row r="132" spans="1:1" x14ac:dyDescent="0.25">
      <c r="A132" s="360"/>
    </row>
    <row r="133" spans="1:1" x14ac:dyDescent="0.25">
      <c r="A133" s="360"/>
    </row>
    <row r="134" spans="1:1" x14ac:dyDescent="0.25">
      <c r="A134" s="360"/>
    </row>
    <row r="135" spans="1:1" x14ac:dyDescent="0.25">
      <c r="A135" s="360"/>
    </row>
    <row r="136" spans="1:1" x14ac:dyDescent="0.25">
      <c r="A136" s="360"/>
    </row>
    <row r="137" spans="1:1" x14ac:dyDescent="0.25">
      <c r="A137" s="360"/>
    </row>
    <row r="138" spans="1:1" x14ac:dyDescent="0.25">
      <c r="A138" s="360"/>
    </row>
    <row r="139" spans="1:1" x14ac:dyDescent="0.25">
      <c r="A139" s="360"/>
    </row>
    <row r="140" spans="1:1" x14ac:dyDescent="0.25">
      <c r="A140" s="360"/>
    </row>
    <row r="141" spans="1:1" x14ac:dyDescent="0.25">
      <c r="A141" s="360"/>
    </row>
    <row r="142" spans="1:1" x14ac:dyDescent="0.25">
      <c r="A142" s="360"/>
    </row>
    <row r="143" spans="1:1" x14ac:dyDescent="0.25">
      <c r="A143" s="360"/>
    </row>
    <row r="144" spans="1:1" x14ac:dyDescent="0.25">
      <c r="A144" s="360"/>
    </row>
    <row r="145" spans="1:1" x14ac:dyDescent="0.25">
      <c r="A145" s="360"/>
    </row>
    <row r="146" spans="1:1" x14ac:dyDescent="0.25">
      <c r="A146" s="360"/>
    </row>
    <row r="147" spans="1:1" ht="14.45" customHeight="1" x14ac:dyDescent="0.25">
      <c r="A147" s="360"/>
    </row>
    <row r="148" spans="1:1" ht="14.45" customHeight="1" x14ac:dyDescent="0.25">
      <c r="A148" s="360"/>
    </row>
    <row r="149" spans="1:1" ht="14.45" customHeight="1" x14ac:dyDescent="0.25">
      <c r="A149" s="360"/>
    </row>
    <row r="150" spans="1:1" ht="14.45" customHeight="1" x14ac:dyDescent="0.25">
      <c r="A150" s="360"/>
    </row>
    <row r="151" spans="1:1" ht="14.45" customHeight="1" x14ac:dyDescent="0.25">
      <c r="A151" s="360"/>
    </row>
    <row r="152" spans="1:1" ht="14.45" customHeight="1" x14ac:dyDescent="0.25">
      <c r="A152" s="360"/>
    </row>
    <row r="153" spans="1:1" ht="14.45" customHeight="1" x14ac:dyDescent="0.25">
      <c r="A153" s="360"/>
    </row>
    <row r="154" spans="1:1" ht="14.45" customHeight="1" x14ac:dyDescent="0.25">
      <c r="A154" s="360"/>
    </row>
    <row r="155" spans="1:1" ht="14.45" customHeight="1" x14ac:dyDescent="0.25">
      <c r="A155" s="360"/>
    </row>
    <row r="156" spans="1:1" ht="14.45" customHeight="1" x14ac:dyDescent="0.25">
      <c r="A156" s="360"/>
    </row>
    <row r="157" spans="1:1" ht="14.45" customHeight="1" x14ac:dyDescent="0.25">
      <c r="A157" s="360"/>
    </row>
    <row r="158" spans="1:1" ht="14.45" customHeight="1" x14ac:dyDescent="0.25">
      <c r="A158" s="360"/>
    </row>
    <row r="159" spans="1:1" ht="14.45" customHeight="1" x14ac:dyDescent="0.25">
      <c r="A159" s="360"/>
    </row>
    <row r="160" spans="1:1" ht="14.45" customHeight="1" x14ac:dyDescent="0.25">
      <c r="A160" s="360"/>
    </row>
    <row r="161" spans="1:12" ht="18" customHeight="1" x14ac:dyDescent="0.25">
      <c r="A161" s="360"/>
    </row>
    <row r="162" spans="1:12" x14ac:dyDescent="0.25">
      <c r="A162" s="360"/>
    </row>
    <row r="163" spans="1:12" ht="15.6" customHeight="1" x14ac:dyDescent="0.25">
      <c r="A163" s="360"/>
      <c r="L163" s="436"/>
    </row>
    <row r="164" spans="1:12" x14ac:dyDescent="0.25">
      <c r="A164" s="360"/>
    </row>
    <row r="165" spans="1:12" ht="15.6" customHeight="1" x14ac:dyDescent="0.25">
      <c r="A165" s="360"/>
      <c r="L165" s="437"/>
    </row>
    <row r="166" spans="1:12" ht="15" customHeight="1" x14ac:dyDescent="0.25">
      <c r="A166" s="360"/>
      <c r="L166" s="437"/>
    </row>
    <row r="167" spans="1:12" ht="15.6" customHeight="1" x14ac:dyDescent="0.25">
      <c r="A167" s="360"/>
      <c r="L167" s="437"/>
    </row>
    <row r="168" spans="1:12" x14ac:dyDescent="0.25">
      <c r="A168" s="360"/>
    </row>
    <row r="169" spans="1:12" ht="15" customHeight="1" x14ac:dyDescent="0.25">
      <c r="A169" s="360"/>
      <c r="L169" s="436"/>
    </row>
    <row r="170" spans="1:12" x14ac:dyDescent="0.25">
      <c r="A170" s="360"/>
    </row>
    <row r="171" spans="1:12" ht="15.6" customHeight="1" x14ac:dyDescent="0.25">
      <c r="A171" s="360"/>
      <c r="L171" s="437"/>
    </row>
    <row r="172" spans="1:12" x14ac:dyDescent="0.25">
      <c r="A172" s="360"/>
      <c r="K172" s="438"/>
    </row>
    <row r="173" spans="1:12" x14ac:dyDescent="0.25">
      <c r="A173" s="360"/>
    </row>
    <row r="174" spans="1:12" ht="15.6" customHeight="1" x14ac:dyDescent="0.25">
      <c r="A174" s="360"/>
      <c r="L174" s="437"/>
    </row>
    <row r="175" spans="1:12" x14ac:dyDescent="0.25">
      <c r="A175" s="360"/>
    </row>
    <row r="176" spans="1:12" ht="15.6" customHeight="1" x14ac:dyDescent="0.25">
      <c r="A176" s="360"/>
      <c r="L176" s="437"/>
    </row>
    <row r="177" spans="1:12" x14ac:dyDescent="0.25">
      <c r="A177" s="360"/>
      <c r="L177" s="329"/>
    </row>
    <row r="178" spans="1:12" x14ac:dyDescent="0.25">
      <c r="A178" s="360"/>
      <c r="L178" s="329"/>
    </row>
    <row r="179" spans="1:12" x14ac:dyDescent="0.25">
      <c r="A179" s="360"/>
      <c r="L179" s="332"/>
    </row>
    <row r="180" spans="1:12" x14ac:dyDescent="0.25">
      <c r="A180" s="360"/>
    </row>
    <row r="181" spans="1:12" x14ac:dyDescent="0.25">
      <c r="A181" s="360"/>
    </row>
    <row r="182" spans="1:12" x14ac:dyDescent="0.25">
      <c r="A182" s="360"/>
    </row>
    <row r="183" spans="1:12" x14ac:dyDescent="0.25">
      <c r="A183" s="360"/>
    </row>
    <row r="184" spans="1:12" x14ac:dyDescent="0.25">
      <c r="A184" s="360"/>
      <c r="L184" s="329"/>
    </row>
    <row r="185" spans="1:12" ht="15" customHeight="1" x14ac:dyDescent="0.25">
      <c r="A185" s="360"/>
      <c r="L185" s="329"/>
    </row>
    <row r="186" spans="1:12" x14ac:dyDescent="0.25">
      <c r="A186" s="360"/>
    </row>
    <row r="187" spans="1:12" x14ac:dyDescent="0.25">
      <c r="A187" s="360"/>
      <c r="L187" s="329"/>
    </row>
    <row r="188" spans="1:12" x14ac:dyDescent="0.25">
      <c r="A188" s="360"/>
      <c r="L188" s="329"/>
    </row>
    <row r="189" spans="1:12" x14ac:dyDescent="0.25">
      <c r="A189" s="360"/>
    </row>
    <row r="190" spans="1:12" x14ac:dyDescent="0.25">
      <c r="A190" s="360"/>
    </row>
    <row r="191" spans="1:12" ht="17.100000000000001" customHeight="1" x14ac:dyDescent="0.3">
      <c r="A191" s="360"/>
      <c r="L191" s="392"/>
    </row>
    <row r="192" spans="1:12" ht="17.100000000000001" customHeight="1" x14ac:dyDescent="0.3">
      <c r="A192" s="360"/>
      <c r="L192" s="392"/>
    </row>
    <row r="193" spans="1:12" ht="17.100000000000001" customHeight="1" x14ac:dyDescent="0.3">
      <c r="A193" s="360"/>
      <c r="L193" s="392"/>
    </row>
    <row r="194" spans="1:12" ht="17.100000000000001" customHeight="1" x14ac:dyDescent="0.3">
      <c r="A194" s="360"/>
      <c r="L194" s="392"/>
    </row>
    <row r="195" spans="1:12" x14ac:dyDescent="0.25">
      <c r="A195" s="360"/>
    </row>
    <row r="196" spans="1:12" x14ac:dyDescent="0.25">
      <c r="A196" s="360"/>
    </row>
    <row r="197" spans="1:12" x14ac:dyDescent="0.25">
      <c r="A197" s="360"/>
    </row>
    <row r="198" spans="1:12" x14ac:dyDescent="0.25">
      <c r="A198" s="360"/>
    </row>
    <row r="199" spans="1:12" x14ac:dyDescent="0.25">
      <c r="A199" s="360"/>
    </row>
    <row r="200" spans="1:12" x14ac:dyDescent="0.25">
      <c r="A200" s="360"/>
    </row>
    <row r="201" spans="1:12" x14ac:dyDescent="0.25">
      <c r="A201" s="360"/>
      <c r="L201" s="439"/>
    </row>
    <row r="202" spans="1:12" x14ac:dyDescent="0.25">
      <c r="A202" s="360"/>
    </row>
    <row r="203" spans="1:12" x14ac:dyDescent="0.25">
      <c r="A203" s="360"/>
    </row>
    <row r="204" spans="1:12" x14ac:dyDescent="0.25">
      <c r="A204" s="360"/>
    </row>
    <row r="205" spans="1:12" x14ac:dyDescent="0.25">
      <c r="A205" s="360"/>
    </row>
    <row r="206" spans="1:12" x14ac:dyDescent="0.25">
      <c r="A206" s="360"/>
    </row>
    <row r="207" spans="1:12" x14ac:dyDescent="0.25">
      <c r="A207" s="360"/>
    </row>
    <row r="208" spans="1:12" x14ac:dyDescent="0.25">
      <c r="A208" s="360"/>
    </row>
    <row r="209" spans="1:1" x14ac:dyDescent="0.25">
      <c r="A209" s="360"/>
    </row>
    <row r="210" spans="1:1" x14ac:dyDescent="0.25">
      <c r="A210" s="360"/>
    </row>
    <row r="211" spans="1:1" x14ac:dyDescent="0.25">
      <c r="A211" s="360"/>
    </row>
  </sheetData>
  <sheetProtection sheet="1" objects="1" scenarios="1" formatColumns="0" formatRows="0"/>
  <mergeCells count="35">
    <mergeCell ref="C34:C35"/>
    <mergeCell ref="K42:L42"/>
    <mergeCell ref="K41:U41"/>
    <mergeCell ref="B44:C44"/>
    <mergeCell ref="D44:E44"/>
    <mergeCell ref="M42:U42"/>
    <mergeCell ref="F42:G42"/>
    <mergeCell ref="B43:C43"/>
    <mergeCell ref="D43:E43"/>
    <mergeCell ref="K44:L44"/>
    <mergeCell ref="M44:U44"/>
    <mergeCell ref="B1:I2"/>
    <mergeCell ref="B3:I3"/>
    <mergeCell ref="H43:I43"/>
    <mergeCell ref="B8:B22"/>
    <mergeCell ref="B39:I39"/>
    <mergeCell ref="B6:J6"/>
    <mergeCell ref="C17:C18"/>
    <mergeCell ref="B31:J31"/>
    <mergeCell ref="C11:C16"/>
    <mergeCell ref="C36"/>
    <mergeCell ref="B42:C42"/>
    <mergeCell ref="C19:C20"/>
    <mergeCell ref="B4:I4"/>
    <mergeCell ref="B32:J32"/>
    <mergeCell ref="D42:E42"/>
    <mergeCell ref="H42:I42"/>
    <mergeCell ref="M45:U45"/>
    <mergeCell ref="K45:L45"/>
    <mergeCell ref="M43:U43"/>
    <mergeCell ref="B45:J47"/>
    <mergeCell ref="F44:G44"/>
    <mergeCell ref="K43:L43"/>
    <mergeCell ref="H44:I44"/>
    <mergeCell ref="F43:G43"/>
  </mergeCells>
  <dataValidations count="1">
    <dataValidation type="list" allowBlank="1" sqref="D35:H35 J8:J22"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6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N170"/>
  <sheetViews>
    <sheetView showGridLines="0" view="pageBreakPreview" zoomScaleNormal="100" zoomScaleSheetLayoutView="100" workbookViewId="0">
      <selection activeCell="P13" sqref="P13"/>
    </sheetView>
  </sheetViews>
  <sheetFormatPr defaultColWidth="8.85546875" defaultRowHeight="15" x14ac:dyDescent="0.25"/>
  <cols>
    <col min="1" max="1" width="1.42578125" customWidth="1"/>
    <col min="3" max="3" width="14.5703125" customWidth="1"/>
    <col min="5" max="5" width="17" customWidth="1"/>
    <col min="7" max="7" width="14.42578125" customWidth="1"/>
    <col min="9" max="9" width="18.42578125" customWidth="1"/>
    <col min="11" max="11" width="22.42578125" customWidth="1"/>
    <col min="13" max="13" width="24.85546875" customWidth="1"/>
  </cols>
  <sheetData>
    <row r="1" spans="1:13" ht="14.45" customHeight="1" x14ac:dyDescent="0.25">
      <c r="A1" s="2"/>
      <c r="B1" s="151" t="s">
        <v>529</v>
      </c>
      <c r="C1" s="104"/>
      <c r="D1" s="104"/>
      <c r="E1" s="104"/>
      <c r="F1" s="104"/>
      <c r="G1" s="104"/>
      <c r="H1" s="104"/>
      <c r="I1" s="104"/>
      <c r="J1" s="104"/>
      <c r="K1" s="104"/>
      <c r="L1" s="104"/>
      <c r="M1" s="104"/>
    </row>
    <row r="2" spans="1:13" ht="26.1" customHeight="1" x14ac:dyDescent="0.25">
      <c r="A2" s="2"/>
      <c r="B2" s="104"/>
      <c r="C2" s="104"/>
      <c r="D2" s="104"/>
      <c r="E2" s="104"/>
      <c r="F2" s="104"/>
      <c r="G2" s="104"/>
      <c r="H2" s="104"/>
      <c r="I2" s="104"/>
      <c r="J2" s="104"/>
      <c r="K2" s="104"/>
      <c r="L2" s="104"/>
      <c r="M2" s="104"/>
    </row>
    <row r="3" spans="1:13" x14ac:dyDescent="0.25">
      <c r="A3" s="2"/>
      <c r="B3" s="157" t="s">
        <v>530</v>
      </c>
      <c r="C3" s="99"/>
      <c r="D3" s="99"/>
      <c r="E3" s="99"/>
      <c r="F3" s="99"/>
      <c r="G3" s="99"/>
      <c r="H3" s="99"/>
      <c r="I3" s="99"/>
      <c r="J3" s="99"/>
      <c r="K3" s="99"/>
      <c r="L3" s="99"/>
      <c r="M3" s="99"/>
    </row>
    <row r="4" spans="1:13" ht="8.1" customHeight="1" x14ac:dyDescent="0.25">
      <c r="A4" s="2"/>
      <c r="B4" s="16"/>
      <c r="C4" s="16"/>
      <c r="D4" s="16"/>
      <c r="E4" s="16"/>
      <c r="F4" s="16"/>
      <c r="G4" s="16"/>
      <c r="H4" s="16"/>
      <c r="I4" s="16"/>
      <c r="J4" s="16"/>
      <c r="K4" s="16"/>
      <c r="L4" s="16"/>
      <c r="M4" s="16"/>
    </row>
    <row r="5" spans="1:13" ht="14.45" customHeight="1" x14ac:dyDescent="0.25">
      <c r="A5" s="2"/>
      <c r="B5" s="152" t="s">
        <v>531</v>
      </c>
      <c r="C5" s="153"/>
      <c r="D5" s="155" t="s">
        <v>532</v>
      </c>
      <c r="E5" s="153"/>
      <c r="F5" s="155" t="s">
        <v>533</v>
      </c>
      <c r="G5" s="156"/>
      <c r="H5" s="156"/>
      <c r="I5" s="156"/>
      <c r="J5" s="156"/>
      <c r="K5" s="153"/>
      <c r="L5" s="155" t="s">
        <v>534</v>
      </c>
      <c r="M5" s="153"/>
    </row>
    <row r="6" spans="1:13" ht="23.25" customHeight="1" x14ac:dyDescent="0.25">
      <c r="A6" s="2"/>
      <c r="B6" s="154"/>
      <c r="C6" s="92"/>
      <c r="D6" s="90"/>
      <c r="E6" s="92"/>
      <c r="F6" s="90"/>
      <c r="G6" s="91"/>
      <c r="H6" s="91"/>
      <c r="I6" s="91"/>
      <c r="J6" s="91"/>
      <c r="K6" s="92"/>
      <c r="L6" s="90"/>
      <c r="M6" s="92"/>
    </row>
    <row r="7" spans="1:13" ht="47.25" customHeight="1" x14ac:dyDescent="0.25">
      <c r="A7" s="2"/>
      <c r="B7" s="128" t="s">
        <v>438</v>
      </c>
      <c r="C7" s="129"/>
      <c r="D7" s="129"/>
      <c r="E7" s="129"/>
      <c r="F7" s="129"/>
      <c r="G7" s="129"/>
      <c r="H7" s="129"/>
      <c r="I7" s="129"/>
      <c r="J7" s="129"/>
      <c r="K7" s="129"/>
      <c r="L7" s="129"/>
      <c r="M7" s="127"/>
    </row>
    <row r="8" spans="1:13" ht="21.75" customHeight="1" x14ac:dyDescent="0.25">
      <c r="A8" s="2"/>
      <c r="B8" s="93" t="s">
        <v>535</v>
      </c>
      <c r="C8" s="110"/>
      <c r="D8" s="95" t="s">
        <v>536</v>
      </c>
      <c r="E8" s="110"/>
      <c r="F8" s="93" t="s">
        <v>537</v>
      </c>
      <c r="G8" s="99"/>
      <c r="H8" s="99"/>
      <c r="I8" s="99"/>
      <c r="J8" s="99"/>
      <c r="K8" s="110"/>
      <c r="L8" s="93"/>
      <c r="M8" s="110"/>
    </row>
    <row r="9" spans="1:13" ht="21.75" customHeight="1" x14ac:dyDescent="0.25">
      <c r="A9" s="2"/>
      <c r="B9" s="109"/>
      <c r="C9" s="110"/>
      <c r="D9" s="109"/>
      <c r="E9" s="110"/>
      <c r="F9" s="109"/>
      <c r="G9" s="99"/>
      <c r="H9" s="99"/>
      <c r="I9" s="99"/>
      <c r="J9" s="99"/>
      <c r="K9" s="110"/>
      <c r="L9" s="109"/>
      <c r="M9" s="110"/>
    </row>
    <row r="10" spans="1:13" ht="21.75" customHeight="1" x14ac:dyDescent="0.25">
      <c r="A10" s="2"/>
      <c r="B10" s="109"/>
      <c r="C10" s="110"/>
      <c r="D10" s="109"/>
      <c r="E10" s="110"/>
      <c r="F10" s="109"/>
      <c r="G10" s="99"/>
      <c r="H10" s="99"/>
      <c r="I10" s="99"/>
      <c r="J10" s="99"/>
      <c r="K10" s="110"/>
      <c r="L10" s="109"/>
      <c r="M10" s="110"/>
    </row>
    <row r="11" spans="1:13" ht="9.75" customHeight="1" x14ac:dyDescent="0.25">
      <c r="A11" s="2"/>
      <c r="B11" s="90"/>
      <c r="C11" s="92"/>
      <c r="D11" s="90"/>
      <c r="E11" s="92"/>
      <c r="F11" s="90"/>
      <c r="G11" s="91"/>
      <c r="H11" s="91"/>
      <c r="I11" s="91"/>
      <c r="J11" s="91"/>
      <c r="K11" s="92"/>
      <c r="L11" s="90"/>
      <c r="M11" s="92"/>
    </row>
    <row r="12" spans="1:13" ht="31.5" customHeight="1" x14ac:dyDescent="0.25">
      <c r="A12" s="2"/>
      <c r="B12" s="87" t="s">
        <v>538</v>
      </c>
      <c r="C12" s="89"/>
      <c r="D12" s="95" t="s">
        <v>539</v>
      </c>
      <c r="E12" s="110"/>
      <c r="F12" s="87" t="s">
        <v>540</v>
      </c>
      <c r="G12" s="88"/>
      <c r="H12" s="88"/>
      <c r="I12" s="88"/>
      <c r="J12" s="88"/>
      <c r="K12" s="89"/>
      <c r="L12" s="87"/>
      <c r="M12" s="89"/>
    </row>
    <row r="13" spans="1:13" ht="31.5" customHeight="1" x14ac:dyDescent="0.25">
      <c r="A13" s="2"/>
      <c r="B13" s="109"/>
      <c r="C13" s="110"/>
      <c r="D13" s="109"/>
      <c r="E13" s="110"/>
      <c r="F13" s="109"/>
      <c r="G13" s="99"/>
      <c r="H13" s="99"/>
      <c r="I13" s="99"/>
      <c r="J13" s="99"/>
      <c r="K13" s="110"/>
      <c r="L13" s="109"/>
      <c r="M13" s="110"/>
    </row>
    <row r="14" spans="1:13" ht="31.5" customHeight="1" x14ac:dyDescent="0.25">
      <c r="A14" s="2"/>
      <c r="B14" s="109"/>
      <c r="C14" s="110"/>
      <c r="D14" s="109"/>
      <c r="E14" s="110"/>
      <c r="F14" s="109"/>
      <c r="G14" s="99"/>
      <c r="H14" s="99"/>
      <c r="I14" s="99"/>
      <c r="J14" s="99"/>
      <c r="K14" s="110"/>
      <c r="L14" s="109"/>
      <c r="M14" s="110"/>
    </row>
    <row r="15" spans="1:13" ht="11.25" customHeight="1" x14ac:dyDescent="0.25">
      <c r="A15" s="2"/>
      <c r="B15" s="90"/>
      <c r="C15" s="92"/>
      <c r="D15" s="90"/>
      <c r="E15" s="92"/>
      <c r="F15" s="90"/>
      <c r="G15" s="91"/>
      <c r="H15" s="91"/>
      <c r="I15" s="91"/>
      <c r="J15" s="91"/>
      <c r="K15" s="92"/>
      <c r="L15" s="90"/>
      <c r="M15" s="92"/>
    </row>
    <row r="16" spans="1:13" ht="55.5" customHeight="1" x14ac:dyDescent="0.25">
      <c r="A16" s="2"/>
      <c r="B16" s="87" t="s">
        <v>541</v>
      </c>
      <c r="C16" s="89"/>
      <c r="D16" s="95" t="s">
        <v>542</v>
      </c>
      <c r="E16" s="110"/>
      <c r="F16" s="87" t="s">
        <v>543</v>
      </c>
      <c r="G16" s="88"/>
      <c r="H16" s="88"/>
      <c r="I16" s="88"/>
      <c r="J16" s="88"/>
      <c r="K16" s="89"/>
      <c r="L16" s="87"/>
      <c r="M16" s="89"/>
    </row>
    <row r="17" spans="1:14" ht="55.5" customHeight="1" x14ac:dyDescent="0.25">
      <c r="A17" s="2"/>
      <c r="B17" s="109"/>
      <c r="C17" s="110"/>
      <c r="D17" s="109"/>
      <c r="E17" s="110"/>
      <c r="F17" s="109"/>
      <c r="G17" s="99"/>
      <c r="H17" s="99"/>
      <c r="I17" s="99"/>
      <c r="J17" s="99"/>
      <c r="K17" s="110"/>
      <c r="L17" s="109"/>
      <c r="M17" s="110"/>
    </row>
    <row r="18" spans="1:14" ht="55.5" customHeight="1" x14ac:dyDescent="0.25">
      <c r="A18" s="2"/>
      <c r="B18" s="109"/>
      <c r="C18" s="110"/>
      <c r="D18" s="109"/>
      <c r="E18" s="110"/>
      <c r="F18" s="109"/>
      <c r="G18" s="99"/>
      <c r="H18" s="99"/>
      <c r="I18" s="99"/>
      <c r="J18" s="99"/>
      <c r="K18" s="110"/>
      <c r="L18" s="109"/>
      <c r="M18" s="110"/>
    </row>
    <row r="19" spans="1:14" ht="25.5" customHeight="1" x14ac:dyDescent="0.25">
      <c r="A19" s="2"/>
      <c r="B19" s="90"/>
      <c r="C19" s="92"/>
      <c r="D19" s="90"/>
      <c r="E19" s="92"/>
      <c r="F19" s="90"/>
      <c r="G19" s="91"/>
      <c r="H19" s="91"/>
      <c r="I19" s="91"/>
      <c r="J19" s="91"/>
      <c r="K19" s="92"/>
      <c r="L19" s="90"/>
      <c r="M19" s="92"/>
    </row>
    <row r="20" spans="1:14" ht="17.100000000000001" customHeight="1" x14ac:dyDescent="0.25">
      <c r="A20" s="2"/>
      <c r="B20" s="111" t="s">
        <v>544</v>
      </c>
      <c r="C20" s="112"/>
      <c r="D20" s="95" t="s">
        <v>545</v>
      </c>
      <c r="E20" s="110"/>
      <c r="F20" s="87" t="s">
        <v>546</v>
      </c>
      <c r="G20" s="88"/>
      <c r="H20" s="88"/>
      <c r="I20" s="88"/>
      <c r="J20" s="88"/>
      <c r="K20" s="89"/>
      <c r="L20" s="87" t="s">
        <v>547</v>
      </c>
      <c r="M20" s="89"/>
    </row>
    <row r="21" spans="1:14" ht="17.100000000000001" customHeight="1" x14ac:dyDescent="0.25">
      <c r="A21" s="2"/>
      <c r="B21" s="113"/>
      <c r="C21" s="114"/>
      <c r="D21" s="109"/>
      <c r="E21" s="110"/>
      <c r="F21" s="109"/>
      <c r="G21" s="99"/>
      <c r="H21" s="99"/>
      <c r="I21" s="99"/>
      <c r="J21" s="99"/>
      <c r="K21" s="110"/>
      <c r="L21" s="109"/>
      <c r="M21" s="110"/>
    </row>
    <row r="22" spans="1:14" ht="17.100000000000001" customHeight="1" x14ac:dyDescent="0.25">
      <c r="A22" s="2"/>
      <c r="B22" s="113"/>
      <c r="C22" s="114"/>
      <c r="D22" s="109"/>
      <c r="E22" s="110"/>
      <c r="F22" s="109"/>
      <c r="G22" s="99"/>
      <c r="H22" s="99"/>
      <c r="I22" s="99"/>
      <c r="J22" s="99"/>
      <c r="K22" s="110"/>
      <c r="L22" s="109"/>
      <c r="M22" s="110"/>
    </row>
    <row r="23" spans="1:14" ht="76.5" customHeight="1" x14ac:dyDescent="0.25">
      <c r="A23" s="2"/>
      <c r="B23" s="113"/>
      <c r="C23" s="114"/>
      <c r="D23" s="90"/>
      <c r="E23" s="92"/>
      <c r="F23" s="90"/>
      <c r="G23" s="91"/>
      <c r="H23" s="91"/>
      <c r="I23" s="91"/>
      <c r="J23" s="91"/>
      <c r="K23" s="92"/>
      <c r="L23" s="90"/>
      <c r="M23" s="92"/>
    </row>
    <row r="24" spans="1:14" ht="17.100000000000001" customHeight="1" x14ac:dyDescent="0.25">
      <c r="A24" s="2"/>
      <c r="B24" s="113"/>
      <c r="C24" s="114"/>
      <c r="D24" s="95" t="s">
        <v>548</v>
      </c>
      <c r="E24" s="110"/>
      <c r="F24" s="87" t="s">
        <v>549</v>
      </c>
      <c r="G24" s="88"/>
      <c r="H24" s="88"/>
      <c r="I24" s="88"/>
      <c r="J24" s="88"/>
      <c r="K24" s="89"/>
      <c r="L24" s="87"/>
      <c r="M24" s="89"/>
    </row>
    <row r="25" spans="1:14" ht="17.100000000000001" customHeight="1" x14ac:dyDescent="0.25">
      <c r="A25" s="2"/>
      <c r="B25" s="113"/>
      <c r="C25" s="114"/>
      <c r="D25" s="109"/>
      <c r="E25" s="110"/>
      <c r="F25" s="109"/>
      <c r="G25" s="99"/>
      <c r="H25" s="99"/>
      <c r="I25" s="99"/>
      <c r="J25" s="99"/>
      <c r="K25" s="110"/>
      <c r="L25" s="109"/>
      <c r="M25" s="110"/>
    </row>
    <row r="26" spans="1:14" ht="17.100000000000001" customHeight="1" x14ac:dyDescent="0.25">
      <c r="A26" s="2"/>
      <c r="B26" s="113"/>
      <c r="C26" s="114"/>
      <c r="D26" s="109"/>
      <c r="E26" s="110"/>
      <c r="F26" s="109"/>
      <c r="G26" s="99"/>
      <c r="H26" s="99"/>
      <c r="I26" s="99"/>
      <c r="J26" s="99"/>
      <c r="K26" s="110"/>
      <c r="L26" s="109"/>
      <c r="M26" s="110"/>
    </row>
    <row r="27" spans="1:14" ht="17.100000000000001" customHeight="1" x14ac:dyDescent="0.25">
      <c r="A27" s="2"/>
      <c r="B27" s="115"/>
      <c r="C27" s="116"/>
      <c r="D27" s="90"/>
      <c r="E27" s="92"/>
      <c r="F27" s="90"/>
      <c r="G27" s="91"/>
      <c r="H27" s="91"/>
      <c r="I27" s="91"/>
      <c r="J27" s="91"/>
      <c r="K27" s="92"/>
      <c r="L27" s="90"/>
      <c r="M27" s="92"/>
    </row>
    <row r="28" spans="1:14" ht="33.75" customHeight="1" x14ac:dyDescent="0.25">
      <c r="A28" s="76"/>
      <c r="B28" s="160" t="s">
        <v>550</v>
      </c>
      <c r="C28" s="161"/>
      <c r="D28" s="161"/>
      <c r="E28" s="161"/>
      <c r="F28" s="161"/>
      <c r="G28" s="161"/>
      <c r="H28" s="161"/>
      <c r="I28" s="161"/>
      <c r="J28" s="161"/>
      <c r="K28" s="161"/>
      <c r="L28" s="161"/>
      <c r="M28" s="161"/>
      <c r="N28" s="73"/>
    </row>
    <row r="29" spans="1:14" ht="139.5" customHeight="1" x14ac:dyDescent="0.25">
      <c r="A29" s="76"/>
      <c r="B29" s="134" t="s">
        <v>551</v>
      </c>
      <c r="C29" s="148"/>
      <c r="D29" s="101" t="s">
        <v>552</v>
      </c>
      <c r="E29" s="149"/>
      <c r="F29" s="131" t="s">
        <v>553</v>
      </c>
      <c r="G29" s="132"/>
      <c r="H29" s="132"/>
      <c r="I29" s="132"/>
      <c r="J29" s="132"/>
      <c r="K29" s="132"/>
      <c r="L29" s="134"/>
      <c r="M29" s="132"/>
      <c r="N29" s="73"/>
    </row>
    <row r="30" spans="1:14" ht="139.5" customHeight="1" x14ac:dyDescent="0.25">
      <c r="A30" s="76"/>
      <c r="B30" s="132"/>
      <c r="C30" s="148"/>
      <c r="D30" s="149"/>
      <c r="E30" s="149"/>
      <c r="F30" s="107"/>
      <c r="G30" s="132"/>
      <c r="H30" s="132"/>
      <c r="I30" s="132"/>
      <c r="J30" s="132"/>
      <c r="K30" s="132"/>
      <c r="L30" s="132"/>
      <c r="M30" s="132"/>
      <c r="N30" s="73"/>
    </row>
    <row r="31" spans="1:14" ht="138.75" customHeight="1" x14ac:dyDescent="0.25">
      <c r="A31" s="76"/>
      <c r="B31" s="132"/>
      <c r="C31" s="148"/>
      <c r="D31" s="149"/>
      <c r="E31" s="149"/>
      <c r="F31" s="107"/>
      <c r="G31" s="132"/>
      <c r="H31" s="132"/>
      <c r="I31" s="132"/>
      <c r="J31" s="132"/>
      <c r="K31" s="132"/>
      <c r="L31" s="132"/>
      <c r="M31" s="132"/>
      <c r="N31" s="73"/>
    </row>
    <row r="32" spans="1:14" ht="139.5" hidden="1" customHeight="1" x14ac:dyDescent="0.25">
      <c r="A32" s="76"/>
      <c r="B32" s="132"/>
      <c r="C32" s="148"/>
      <c r="D32" s="149"/>
      <c r="E32" s="149"/>
      <c r="F32" s="107"/>
      <c r="G32" s="132"/>
      <c r="H32" s="132"/>
      <c r="I32" s="132"/>
      <c r="J32" s="132"/>
      <c r="K32" s="132"/>
      <c r="L32" s="132"/>
      <c r="M32" s="132"/>
      <c r="N32" s="73"/>
    </row>
    <row r="33" spans="1:14" ht="60" customHeight="1" x14ac:dyDescent="0.25">
      <c r="A33" s="76"/>
      <c r="B33" s="134" t="s">
        <v>554</v>
      </c>
      <c r="C33" s="148"/>
      <c r="D33" s="101" t="s">
        <v>555</v>
      </c>
      <c r="E33" s="149"/>
      <c r="F33" s="131" t="s">
        <v>556</v>
      </c>
      <c r="G33" s="132"/>
      <c r="H33" s="132"/>
      <c r="I33" s="132"/>
      <c r="J33" s="132"/>
      <c r="K33" s="132"/>
      <c r="L33" s="134"/>
      <c r="M33" s="132"/>
      <c r="N33" s="73"/>
    </row>
    <row r="34" spans="1:14" ht="60" customHeight="1" x14ac:dyDescent="0.25">
      <c r="A34" s="76"/>
      <c r="B34" s="132"/>
      <c r="C34" s="148"/>
      <c r="D34" s="149"/>
      <c r="E34" s="149"/>
      <c r="F34" s="107"/>
      <c r="G34" s="132"/>
      <c r="H34" s="132"/>
      <c r="I34" s="132"/>
      <c r="J34" s="132"/>
      <c r="K34" s="132"/>
      <c r="L34" s="132"/>
      <c r="M34" s="132"/>
      <c r="N34" s="73"/>
    </row>
    <row r="35" spans="1:14" ht="58.5" customHeight="1" x14ac:dyDescent="0.25">
      <c r="A35" s="76"/>
      <c r="B35" s="132"/>
      <c r="C35" s="148"/>
      <c r="D35" s="149"/>
      <c r="E35" s="149"/>
      <c r="F35" s="107"/>
      <c r="G35" s="132"/>
      <c r="H35" s="132"/>
      <c r="I35" s="132"/>
      <c r="J35" s="132"/>
      <c r="K35" s="132"/>
      <c r="L35" s="132"/>
      <c r="M35" s="132"/>
      <c r="N35" s="73"/>
    </row>
    <row r="36" spans="1:14" ht="60" hidden="1" customHeight="1" x14ac:dyDescent="0.25">
      <c r="A36" s="76"/>
      <c r="B36" s="132"/>
      <c r="C36" s="148"/>
      <c r="D36" s="149"/>
      <c r="E36" s="149"/>
      <c r="F36" s="107"/>
      <c r="G36" s="132"/>
      <c r="H36" s="132"/>
      <c r="I36" s="132"/>
      <c r="J36" s="132"/>
      <c r="K36" s="132"/>
      <c r="L36" s="132"/>
      <c r="M36" s="132"/>
      <c r="N36" s="73"/>
    </row>
    <row r="37" spans="1:14" ht="23.25" customHeight="1" x14ac:dyDescent="0.25">
      <c r="A37" s="76"/>
      <c r="B37" s="128" t="s">
        <v>557</v>
      </c>
      <c r="C37" s="105"/>
      <c r="D37" s="105"/>
      <c r="E37" s="105"/>
      <c r="F37" s="105"/>
      <c r="G37" s="105"/>
      <c r="H37" s="105"/>
      <c r="I37" s="105"/>
      <c r="J37" s="105"/>
      <c r="K37" s="105"/>
      <c r="L37" s="105"/>
      <c r="M37" s="105"/>
      <c r="N37" s="73"/>
    </row>
    <row r="38" spans="1:14" ht="72" customHeight="1" x14ac:dyDescent="0.25">
      <c r="A38" s="2"/>
      <c r="B38" s="111" t="s">
        <v>558</v>
      </c>
      <c r="C38" s="112"/>
      <c r="D38" s="95" t="s">
        <v>559</v>
      </c>
      <c r="E38" s="110"/>
      <c r="F38" s="93" t="s">
        <v>560</v>
      </c>
      <c r="G38" s="117"/>
      <c r="H38" s="117"/>
      <c r="I38" s="117"/>
      <c r="J38" s="117"/>
      <c r="K38" s="110"/>
      <c r="L38" s="93"/>
      <c r="M38" s="110"/>
    </row>
    <row r="39" spans="1:14" ht="72" customHeight="1" x14ac:dyDescent="0.25">
      <c r="A39" s="2"/>
      <c r="B39" s="113"/>
      <c r="C39" s="114"/>
      <c r="D39" s="109"/>
      <c r="E39" s="110"/>
      <c r="F39" s="109"/>
      <c r="G39" s="99"/>
      <c r="H39" s="99"/>
      <c r="I39" s="99"/>
      <c r="J39" s="99"/>
      <c r="K39" s="110"/>
      <c r="L39" s="109"/>
      <c r="M39" s="110"/>
    </row>
    <row r="40" spans="1:14" ht="72" customHeight="1" x14ac:dyDescent="0.25">
      <c r="A40" s="2"/>
      <c r="B40" s="113"/>
      <c r="C40" s="114"/>
      <c r="D40" s="109"/>
      <c r="E40" s="110"/>
      <c r="F40" s="109"/>
      <c r="G40" s="99"/>
      <c r="H40" s="99"/>
      <c r="I40" s="99"/>
      <c r="J40" s="99"/>
      <c r="K40" s="110"/>
      <c r="L40" s="109"/>
      <c r="M40" s="110"/>
    </row>
    <row r="41" spans="1:14" ht="2.25" customHeight="1" x14ac:dyDescent="0.25">
      <c r="A41" s="2"/>
      <c r="B41" s="113"/>
      <c r="C41" s="114"/>
      <c r="D41" s="90"/>
      <c r="E41" s="92"/>
      <c r="F41" s="90"/>
      <c r="G41" s="91"/>
      <c r="H41" s="91"/>
      <c r="I41" s="91"/>
      <c r="J41" s="91"/>
      <c r="K41" s="92"/>
      <c r="L41" s="90"/>
      <c r="M41" s="92"/>
    </row>
    <row r="42" spans="1:14" ht="21.75" customHeight="1" x14ac:dyDescent="0.25">
      <c r="A42" s="2"/>
      <c r="B42" s="113"/>
      <c r="C42" s="114"/>
      <c r="D42" s="95" t="s">
        <v>561</v>
      </c>
      <c r="E42" s="110"/>
      <c r="F42" s="93" t="s">
        <v>562</v>
      </c>
      <c r="G42" s="117"/>
      <c r="H42" s="117"/>
      <c r="I42" s="117"/>
      <c r="J42" s="117"/>
      <c r="K42" s="110"/>
      <c r="L42" s="93"/>
      <c r="M42" s="110"/>
    </row>
    <row r="43" spans="1:14" ht="21.75" customHeight="1" x14ac:dyDescent="0.25">
      <c r="A43" s="2"/>
      <c r="B43" s="113"/>
      <c r="C43" s="114"/>
      <c r="D43" s="109"/>
      <c r="E43" s="110"/>
      <c r="F43" s="109"/>
      <c r="G43" s="99"/>
      <c r="H43" s="99"/>
      <c r="I43" s="99"/>
      <c r="J43" s="99"/>
      <c r="K43" s="110"/>
      <c r="L43" s="109"/>
      <c r="M43" s="110"/>
    </row>
    <row r="44" spans="1:14" ht="21.75" customHeight="1" x14ac:dyDescent="0.25">
      <c r="A44" s="2"/>
      <c r="B44" s="113"/>
      <c r="C44" s="114"/>
      <c r="D44" s="109"/>
      <c r="E44" s="110"/>
      <c r="F44" s="109"/>
      <c r="G44" s="99"/>
      <c r="H44" s="99"/>
      <c r="I44" s="99"/>
      <c r="J44" s="99"/>
      <c r="K44" s="110"/>
      <c r="L44" s="109"/>
      <c r="M44" s="110"/>
    </row>
    <row r="45" spans="1:14" ht="21.75" customHeight="1" x14ac:dyDescent="0.25">
      <c r="A45" s="2"/>
      <c r="B45" s="115"/>
      <c r="C45" s="116"/>
      <c r="D45" s="90"/>
      <c r="E45" s="92"/>
      <c r="F45" s="90"/>
      <c r="G45" s="91"/>
      <c r="H45" s="91"/>
      <c r="I45" s="91"/>
      <c r="J45" s="91"/>
      <c r="K45" s="92"/>
      <c r="L45" s="90"/>
      <c r="M45" s="92"/>
    </row>
    <row r="46" spans="1:14" ht="45.75" customHeight="1" x14ac:dyDescent="0.25">
      <c r="A46" s="2"/>
      <c r="B46" s="111" t="s">
        <v>563</v>
      </c>
      <c r="C46" s="112"/>
      <c r="D46" s="95" t="s">
        <v>564</v>
      </c>
      <c r="E46" s="110"/>
      <c r="F46" s="87" t="s">
        <v>565</v>
      </c>
      <c r="G46" s="88"/>
      <c r="H46" s="88"/>
      <c r="I46" s="88"/>
      <c r="J46" s="88"/>
      <c r="K46" s="89"/>
      <c r="L46" s="87"/>
      <c r="M46" s="89"/>
    </row>
    <row r="47" spans="1:14" ht="45.75" customHeight="1" x14ac:dyDescent="0.25">
      <c r="A47" s="2"/>
      <c r="B47" s="113"/>
      <c r="C47" s="114"/>
      <c r="D47" s="109"/>
      <c r="E47" s="110"/>
      <c r="F47" s="109"/>
      <c r="G47" s="99"/>
      <c r="H47" s="99"/>
      <c r="I47" s="99"/>
      <c r="J47" s="99"/>
      <c r="K47" s="110"/>
      <c r="L47" s="109"/>
      <c r="M47" s="110"/>
    </row>
    <row r="48" spans="1:14" ht="45.75" customHeight="1" x14ac:dyDescent="0.25">
      <c r="A48" s="2"/>
      <c r="B48" s="113"/>
      <c r="C48" s="114"/>
      <c r="D48" s="109"/>
      <c r="E48" s="110"/>
      <c r="F48" s="109"/>
      <c r="G48" s="99"/>
      <c r="H48" s="99"/>
      <c r="I48" s="99"/>
      <c r="J48" s="99"/>
      <c r="K48" s="110"/>
      <c r="L48" s="109"/>
      <c r="M48" s="110"/>
    </row>
    <row r="49" spans="1:14" ht="6" customHeight="1" x14ac:dyDescent="0.25">
      <c r="A49" s="2"/>
      <c r="B49" s="113"/>
      <c r="C49" s="114"/>
      <c r="D49" s="90"/>
      <c r="E49" s="92"/>
      <c r="F49" s="90"/>
      <c r="G49" s="91"/>
      <c r="H49" s="91"/>
      <c r="I49" s="91"/>
      <c r="J49" s="91"/>
      <c r="K49" s="92"/>
      <c r="L49" s="90"/>
      <c r="M49" s="92"/>
    </row>
    <row r="50" spans="1:14" ht="57" customHeight="1" x14ac:dyDescent="0.25">
      <c r="A50" s="2"/>
      <c r="B50" s="113"/>
      <c r="C50" s="114"/>
      <c r="D50" s="95" t="s">
        <v>566</v>
      </c>
      <c r="E50" s="110"/>
      <c r="F50" s="87" t="s">
        <v>567</v>
      </c>
      <c r="G50" s="88"/>
      <c r="H50" s="88"/>
      <c r="I50" s="88"/>
      <c r="J50" s="88"/>
      <c r="K50" s="89"/>
      <c r="L50" s="87"/>
      <c r="M50" s="89"/>
    </row>
    <row r="51" spans="1:14" ht="57" customHeight="1" x14ac:dyDescent="0.25">
      <c r="A51" s="2"/>
      <c r="B51" s="113"/>
      <c r="C51" s="114"/>
      <c r="D51" s="109"/>
      <c r="E51" s="110"/>
      <c r="F51" s="109"/>
      <c r="G51" s="99"/>
      <c r="H51" s="99"/>
      <c r="I51" s="99"/>
      <c r="J51" s="99"/>
      <c r="K51" s="110"/>
      <c r="L51" s="109"/>
      <c r="M51" s="110"/>
    </row>
    <row r="52" spans="1:14" ht="57" customHeight="1" x14ac:dyDescent="0.25">
      <c r="A52" s="2"/>
      <c r="B52" s="113"/>
      <c r="C52" s="114"/>
      <c r="D52" s="109"/>
      <c r="E52" s="110"/>
      <c r="F52" s="109"/>
      <c r="G52" s="99"/>
      <c r="H52" s="99"/>
      <c r="I52" s="99"/>
      <c r="J52" s="99"/>
      <c r="K52" s="110"/>
      <c r="L52" s="109"/>
      <c r="M52" s="110"/>
    </row>
    <row r="53" spans="1:14" ht="4.5" customHeight="1" x14ac:dyDescent="0.25">
      <c r="A53" s="2"/>
      <c r="B53" s="115"/>
      <c r="C53" s="116"/>
      <c r="D53" s="90"/>
      <c r="E53" s="92"/>
      <c r="F53" s="90"/>
      <c r="G53" s="91"/>
      <c r="H53" s="91"/>
      <c r="I53" s="91"/>
      <c r="J53" s="91"/>
      <c r="K53" s="92"/>
      <c r="L53" s="90"/>
      <c r="M53" s="92"/>
    </row>
    <row r="54" spans="1:14" ht="21.75" customHeight="1" x14ac:dyDescent="0.25">
      <c r="A54" s="2"/>
      <c r="B54" s="111" t="s">
        <v>568</v>
      </c>
      <c r="C54" s="112"/>
      <c r="D54" s="95" t="s">
        <v>569</v>
      </c>
      <c r="E54" s="110"/>
      <c r="F54" s="87" t="s">
        <v>570</v>
      </c>
      <c r="G54" s="88"/>
      <c r="H54" s="88"/>
      <c r="I54" s="88"/>
      <c r="J54" s="88"/>
      <c r="K54" s="89"/>
      <c r="L54" s="87"/>
      <c r="M54" s="89"/>
    </row>
    <row r="55" spans="1:14" ht="21.75" customHeight="1" x14ac:dyDescent="0.25">
      <c r="A55" s="2"/>
      <c r="B55" s="113"/>
      <c r="C55" s="114"/>
      <c r="D55" s="109"/>
      <c r="E55" s="110"/>
      <c r="F55" s="109"/>
      <c r="G55" s="99"/>
      <c r="H55" s="99"/>
      <c r="I55" s="99"/>
      <c r="J55" s="99"/>
      <c r="K55" s="110"/>
      <c r="L55" s="109"/>
      <c r="M55" s="110"/>
    </row>
    <row r="56" spans="1:14" ht="21.75" customHeight="1" x14ac:dyDescent="0.25">
      <c r="A56" s="2"/>
      <c r="B56" s="113"/>
      <c r="C56" s="114"/>
      <c r="D56" s="109"/>
      <c r="E56" s="110"/>
      <c r="F56" s="109"/>
      <c r="G56" s="99"/>
      <c r="H56" s="99"/>
      <c r="I56" s="99"/>
      <c r="J56" s="99"/>
      <c r="K56" s="110"/>
      <c r="L56" s="109"/>
      <c r="M56" s="110"/>
    </row>
    <row r="57" spans="1:14" ht="21.75" customHeight="1" x14ac:dyDescent="0.25">
      <c r="A57" s="2"/>
      <c r="B57" s="113"/>
      <c r="C57" s="114"/>
      <c r="D57" s="90"/>
      <c r="E57" s="92"/>
      <c r="F57" s="90"/>
      <c r="G57" s="91"/>
      <c r="H57" s="91"/>
      <c r="I57" s="91"/>
      <c r="J57" s="91"/>
      <c r="K57" s="92"/>
      <c r="L57" s="90"/>
      <c r="M57" s="92"/>
    </row>
    <row r="58" spans="1:14" ht="78.75" customHeight="1" x14ac:dyDescent="0.25">
      <c r="A58" s="2"/>
      <c r="B58" s="113"/>
      <c r="C58" s="114"/>
      <c r="D58" s="95" t="s">
        <v>571</v>
      </c>
      <c r="E58" s="110"/>
      <c r="F58" s="87" t="s">
        <v>572</v>
      </c>
      <c r="G58" s="88"/>
      <c r="H58" s="88"/>
      <c r="I58" s="88"/>
      <c r="J58" s="88"/>
      <c r="K58" s="89"/>
      <c r="L58" s="87"/>
      <c r="M58" s="89"/>
    </row>
    <row r="59" spans="1:14" ht="78.75" customHeight="1" x14ac:dyDescent="0.25">
      <c r="A59" s="2"/>
      <c r="B59" s="113"/>
      <c r="C59" s="114"/>
      <c r="D59" s="109"/>
      <c r="E59" s="110"/>
      <c r="F59" s="109"/>
      <c r="G59" s="99"/>
      <c r="H59" s="99"/>
      <c r="I59" s="99"/>
      <c r="J59" s="99"/>
      <c r="K59" s="110"/>
      <c r="L59" s="109"/>
      <c r="M59" s="110"/>
    </row>
    <row r="60" spans="1:14" ht="78.75" customHeight="1" x14ac:dyDescent="0.25">
      <c r="A60" s="2"/>
      <c r="B60" s="113"/>
      <c r="C60" s="114"/>
      <c r="D60" s="109"/>
      <c r="E60" s="110"/>
      <c r="F60" s="109"/>
      <c r="G60" s="99"/>
      <c r="H60" s="99"/>
      <c r="I60" s="99"/>
      <c r="J60" s="99"/>
      <c r="K60" s="110"/>
      <c r="L60" s="109"/>
      <c r="M60" s="110"/>
    </row>
    <row r="61" spans="1:14" ht="23.25" customHeight="1" x14ac:dyDescent="0.25">
      <c r="A61" s="76"/>
      <c r="B61" s="133" t="s">
        <v>478</v>
      </c>
      <c r="C61" s="132"/>
      <c r="D61" s="132"/>
      <c r="E61" s="132"/>
      <c r="F61" s="132"/>
      <c r="G61" s="132"/>
      <c r="H61" s="132"/>
      <c r="I61" s="132"/>
      <c r="J61" s="132"/>
      <c r="K61" s="132"/>
      <c r="L61" s="132"/>
      <c r="M61" s="132"/>
      <c r="N61" s="73"/>
    </row>
    <row r="62" spans="1:14" ht="58.5" customHeight="1" x14ac:dyDescent="0.25">
      <c r="A62" s="2"/>
      <c r="B62" s="87" t="s">
        <v>573</v>
      </c>
      <c r="C62" s="89"/>
      <c r="D62" s="95" t="s">
        <v>574</v>
      </c>
      <c r="E62" s="110"/>
      <c r="F62" s="87" t="s">
        <v>575</v>
      </c>
      <c r="G62" s="88"/>
      <c r="H62" s="88"/>
      <c r="I62" s="88"/>
      <c r="J62" s="88"/>
      <c r="K62" s="89"/>
      <c r="L62" s="87"/>
      <c r="M62" s="89"/>
    </row>
    <row r="63" spans="1:14" ht="58.5" customHeight="1" x14ac:dyDescent="0.25">
      <c r="A63" s="2"/>
      <c r="B63" s="109"/>
      <c r="C63" s="110"/>
      <c r="D63" s="109"/>
      <c r="E63" s="110"/>
      <c r="F63" s="109"/>
      <c r="G63" s="99"/>
      <c r="H63" s="99"/>
      <c r="I63" s="99"/>
      <c r="J63" s="99"/>
      <c r="K63" s="110"/>
      <c r="L63" s="109"/>
      <c r="M63" s="110"/>
    </row>
    <row r="64" spans="1:14" ht="58.5" customHeight="1" x14ac:dyDescent="0.25">
      <c r="A64" s="2"/>
      <c r="B64" s="109"/>
      <c r="C64" s="110"/>
      <c r="D64" s="109"/>
      <c r="E64" s="110"/>
      <c r="F64" s="109"/>
      <c r="G64" s="99"/>
      <c r="H64" s="99"/>
      <c r="I64" s="99"/>
      <c r="J64" s="99"/>
      <c r="K64" s="110"/>
      <c r="L64" s="109"/>
      <c r="M64" s="110"/>
    </row>
    <row r="65" spans="1:13" ht="49.5" customHeight="1" x14ac:dyDescent="0.25">
      <c r="A65" s="2"/>
      <c r="B65" s="87" t="s">
        <v>576</v>
      </c>
      <c r="C65" s="89"/>
      <c r="D65" s="101" t="s">
        <v>577</v>
      </c>
      <c r="E65" s="149"/>
      <c r="F65" s="87" t="s">
        <v>578</v>
      </c>
      <c r="G65" s="88"/>
      <c r="H65" s="88"/>
      <c r="I65" s="88"/>
      <c r="J65" s="88"/>
      <c r="K65" s="89"/>
      <c r="L65" s="87"/>
      <c r="M65" s="89"/>
    </row>
    <row r="66" spans="1:13" ht="49.5" customHeight="1" x14ac:dyDescent="0.25">
      <c r="A66" s="2"/>
      <c r="B66" s="109"/>
      <c r="C66" s="110"/>
      <c r="D66" s="149"/>
      <c r="E66" s="149"/>
      <c r="F66" s="109"/>
      <c r="G66" s="99"/>
      <c r="H66" s="99"/>
      <c r="I66" s="99"/>
      <c r="J66" s="99"/>
      <c r="K66" s="110"/>
      <c r="L66" s="109"/>
      <c r="M66" s="110"/>
    </row>
    <row r="67" spans="1:13" ht="49.5" customHeight="1" x14ac:dyDescent="0.25">
      <c r="A67" s="2"/>
      <c r="B67" s="109"/>
      <c r="C67" s="110"/>
      <c r="D67" s="149"/>
      <c r="E67" s="149"/>
      <c r="F67" s="109"/>
      <c r="G67" s="99"/>
      <c r="H67" s="99"/>
      <c r="I67" s="99"/>
      <c r="J67" s="99"/>
      <c r="K67" s="110"/>
      <c r="L67" s="109"/>
      <c r="M67" s="110"/>
    </row>
    <row r="68" spans="1:13" ht="24.75" customHeight="1" x14ac:dyDescent="0.25">
      <c r="A68" s="2"/>
      <c r="B68" s="87" t="s">
        <v>579</v>
      </c>
      <c r="C68" s="89"/>
      <c r="D68" s="95" t="s">
        <v>580</v>
      </c>
      <c r="E68" s="110"/>
      <c r="F68" s="87" t="s">
        <v>581</v>
      </c>
      <c r="G68" s="88"/>
      <c r="H68" s="88"/>
      <c r="I68" s="88"/>
      <c r="J68" s="88"/>
      <c r="K68" s="89"/>
      <c r="L68" s="87"/>
      <c r="M68" s="89"/>
    </row>
    <row r="69" spans="1:13" ht="24.75" customHeight="1" x14ac:dyDescent="0.25">
      <c r="A69" s="2"/>
      <c r="B69" s="109"/>
      <c r="C69" s="110"/>
      <c r="D69" s="109"/>
      <c r="E69" s="110"/>
      <c r="F69" s="109"/>
      <c r="G69" s="99"/>
      <c r="H69" s="99"/>
      <c r="I69" s="99"/>
      <c r="J69" s="99"/>
      <c r="K69" s="110"/>
      <c r="L69" s="109"/>
      <c r="M69" s="110"/>
    </row>
    <row r="70" spans="1:13" ht="24.75" customHeight="1" x14ac:dyDescent="0.25">
      <c r="A70" s="2"/>
      <c r="B70" s="109"/>
      <c r="C70" s="110"/>
      <c r="D70" s="109"/>
      <c r="E70" s="110"/>
      <c r="F70" s="109"/>
      <c r="G70" s="99"/>
      <c r="H70" s="99"/>
      <c r="I70" s="99"/>
      <c r="J70" s="99"/>
      <c r="K70" s="110"/>
      <c r="L70" s="109"/>
      <c r="M70" s="110"/>
    </row>
    <row r="71" spans="1:13" ht="24.75" customHeight="1" x14ac:dyDescent="0.25">
      <c r="A71" s="2"/>
      <c r="B71" s="90"/>
      <c r="C71" s="92"/>
      <c r="D71" s="90"/>
      <c r="E71" s="92"/>
      <c r="F71" s="90"/>
      <c r="G71" s="91"/>
      <c r="H71" s="91"/>
      <c r="I71" s="91"/>
      <c r="J71" s="91"/>
      <c r="K71" s="92"/>
      <c r="L71" s="90"/>
      <c r="M71" s="92"/>
    </row>
    <row r="72" spans="1:13" ht="33.75" customHeight="1" x14ac:dyDescent="0.25">
      <c r="A72" s="2"/>
      <c r="B72" s="133" t="s">
        <v>487</v>
      </c>
      <c r="C72" s="106"/>
      <c r="D72" s="106"/>
      <c r="E72" s="106"/>
      <c r="F72" s="106"/>
      <c r="G72" s="106"/>
      <c r="H72" s="106"/>
      <c r="I72" s="106"/>
      <c r="J72" s="106"/>
      <c r="K72" s="106"/>
      <c r="L72" s="106"/>
      <c r="M72" s="107"/>
    </row>
    <row r="73" spans="1:13" ht="21.75" customHeight="1" x14ac:dyDescent="0.25">
      <c r="A73" s="2"/>
      <c r="B73" s="111" t="s">
        <v>582</v>
      </c>
      <c r="C73" s="112"/>
      <c r="D73" s="95" t="s">
        <v>583</v>
      </c>
      <c r="E73" s="110"/>
      <c r="F73" s="93" t="s">
        <v>584</v>
      </c>
      <c r="G73" s="99"/>
      <c r="H73" s="99"/>
      <c r="I73" s="99"/>
      <c r="J73" s="99"/>
      <c r="K73" s="110"/>
      <c r="L73" s="93"/>
      <c r="M73" s="110"/>
    </row>
    <row r="74" spans="1:13" ht="21.75" customHeight="1" x14ac:dyDescent="0.25">
      <c r="A74" s="2"/>
      <c r="B74" s="113"/>
      <c r="C74" s="114"/>
      <c r="D74" s="109"/>
      <c r="E74" s="110"/>
      <c r="F74" s="109"/>
      <c r="G74" s="99"/>
      <c r="H74" s="99"/>
      <c r="I74" s="99"/>
      <c r="J74" s="99"/>
      <c r="K74" s="110"/>
      <c r="L74" s="109"/>
      <c r="M74" s="110"/>
    </row>
    <row r="75" spans="1:13" ht="21.75" customHeight="1" x14ac:dyDescent="0.25">
      <c r="A75" s="2"/>
      <c r="B75" s="113"/>
      <c r="C75" s="114"/>
      <c r="D75" s="109"/>
      <c r="E75" s="110"/>
      <c r="F75" s="109"/>
      <c r="G75" s="99"/>
      <c r="H75" s="99"/>
      <c r="I75" s="99"/>
      <c r="J75" s="99"/>
      <c r="K75" s="110"/>
      <c r="L75" s="109"/>
      <c r="M75" s="110"/>
    </row>
    <row r="76" spans="1:13" ht="21.75" customHeight="1" x14ac:dyDescent="0.25">
      <c r="A76" s="2"/>
      <c r="B76" s="113"/>
      <c r="C76" s="114"/>
      <c r="D76" s="90"/>
      <c r="E76" s="92"/>
      <c r="F76" s="90"/>
      <c r="G76" s="91"/>
      <c r="H76" s="91"/>
      <c r="I76" s="91"/>
      <c r="J76" s="91"/>
      <c r="K76" s="92"/>
      <c r="L76" s="90"/>
      <c r="M76" s="92"/>
    </row>
    <row r="77" spans="1:13" ht="45" customHeight="1" x14ac:dyDescent="0.25">
      <c r="A77" s="2"/>
      <c r="B77" s="113"/>
      <c r="C77" s="114"/>
      <c r="D77" s="95" t="s">
        <v>585</v>
      </c>
      <c r="E77" s="110"/>
      <c r="F77" s="93" t="s">
        <v>586</v>
      </c>
      <c r="G77" s="99"/>
      <c r="H77" s="99"/>
      <c r="I77" s="99"/>
      <c r="J77" s="99"/>
      <c r="K77" s="110"/>
      <c r="L77" s="93"/>
      <c r="M77" s="110"/>
    </row>
    <row r="78" spans="1:13" ht="45" customHeight="1" x14ac:dyDescent="0.25">
      <c r="A78" s="2"/>
      <c r="B78" s="113"/>
      <c r="C78" s="114"/>
      <c r="D78" s="109"/>
      <c r="E78" s="110"/>
      <c r="F78" s="109"/>
      <c r="G78" s="99"/>
      <c r="H78" s="99"/>
      <c r="I78" s="99"/>
      <c r="J78" s="99"/>
      <c r="K78" s="110"/>
      <c r="L78" s="109"/>
      <c r="M78" s="110"/>
    </row>
    <row r="79" spans="1:13" ht="45" customHeight="1" x14ac:dyDescent="0.25">
      <c r="A79" s="2"/>
      <c r="B79" s="113"/>
      <c r="C79" s="114"/>
      <c r="D79" s="109"/>
      <c r="E79" s="110"/>
      <c r="F79" s="109"/>
      <c r="G79" s="99"/>
      <c r="H79" s="99"/>
      <c r="I79" s="99"/>
      <c r="J79" s="99"/>
      <c r="K79" s="110"/>
      <c r="L79" s="109"/>
      <c r="M79" s="110"/>
    </row>
    <row r="80" spans="1:13" ht="90.75" customHeight="1" x14ac:dyDescent="0.25">
      <c r="A80" s="2"/>
      <c r="B80" s="87" t="s">
        <v>587</v>
      </c>
      <c r="C80" s="89"/>
      <c r="D80" s="101" t="s">
        <v>588</v>
      </c>
      <c r="E80" s="149"/>
      <c r="F80" s="87" t="s">
        <v>589</v>
      </c>
      <c r="G80" s="88"/>
      <c r="H80" s="88"/>
      <c r="I80" s="88"/>
      <c r="J80" s="88"/>
      <c r="K80" s="89"/>
      <c r="L80" s="87"/>
      <c r="M80" s="89"/>
    </row>
    <row r="81" spans="1:13" ht="90.75" customHeight="1" x14ac:dyDescent="0.25">
      <c r="A81" s="2"/>
      <c r="B81" s="109"/>
      <c r="C81" s="110"/>
      <c r="D81" s="149"/>
      <c r="E81" s="149"/>
      <c r="F81" s="109"/>
      <c r="G81" s="99"/>
      <c r="H81" s="99"/>
      <c r="I81" s="99"/>
      <c r="J81" s="99"/>
      <c r="K81" s="110"/>
      <c r="L81" s="109"/>
      <c r="M81" s="110"/>
    </row>
    <row r="82" spans="1:13" ht="90.75" customHeight="1" x14ac:dyDescent="0.25">
      <c r="A82" s="2"/>
      <c r="B82" s="109"/>
      <c r="C82" s="110"/>
      <c r="D82" s="149"/>
      <c r="E82" s="149"/>
      <c r="F82" s="109"/>
      <c r="G82" s="99"/>
      <c r="H82" s="99"/>
      <c r="I82" s="99"/>
      <c r="J82" s="99"/>
      <c r="K82" s="110"/>
      <c r="L82" s="109"/>
      <c r="M82" s="110"/>
    </row>
    <row r="83" spans="1:13" ht="33.75" customHeight="1" x14ac:dyDescent="0.25">
      <c r="A83" s="2"/>
      <c r="B83" s="133" t="s">
        <v>590</v>
      </c>
      <c r="C83" s="106"/>
      <c r="D83" s="117"/>
      <c r="E83" s="117"/>
      <c r="F83" s="106"/>
      <c r="G83" s="106"/>
      <c r="H83" s="106"/>
      <c r="I83" s="106"/>
      <c r="J83" s="106"/>
      <c r="K83" s="106"/>
      <c r="L83" s="106"/>
      <c r="M83" s="107"/>
    </row>
    <row r="84" spans="1:13" ht="36.75" customHeight="1" x14ac:dyDescent="0.25">
      <c r="A84" s="2"/>
      <c r="B84" s="87" t="s">
        <v>591</v>
      </c>
      <c r="C84" s="89"/>
      <c r="D84" s="101" t="s">
        <v>592</v>
      </c>
      <c r="E84" s="149"/>
      <c r="F84" s="87" t="s">
        <v>593</v>
      </c>
      <c r="G84" s="88"/>
      <c r="H84" s="88"/>
      <c r="I84" s="88"/>
      <c r="J84" s="88"/>
      <c r="K84" s="89"/>
      <c r="L84" s="87"/>
      <c r="M84" s="89"/>
    </row>
    <row r="85" spans="1:13" ht="36.75" customHeight="1" x14ac:dyDescent="0.25">
      <c r="A85" s="2"/>
      <c r="B85" s="109"/>
      <c r="C85" s="110"/>
      <c r="D85" s="149"/>
      <c r="E85" s="149"/>
      <c r="F85" s="109"/>
      <c r="G85" s="99"/>
      <c r="H85" s="99"/>
      <c r="I85" s="99"/>
      <c r="J85" s="99"/>
      <c r="K85" s="110"/>
      <c r="L85" s="109"/>
      <c r="M85" s="110"/>
    </row>
    <row r="86" spans="1:13" ht="36.75" customHeight="1" x14ac:dyDescent="0.25">
      <c r="A86" s="2"/>
      <c r="B86" s="109"/>
      <c r="C86" s="110"/>
      <c r="D86" s="149"/>
      <c r="E86" s="149"/>
      <c r="F86" s="109"/>
      <c r="G86" s="99"/>
      <c r="H86" s="99"/>
      <c r="I86" s="99"/>
      <c r="J86" s="99"/>
      <c r="K86" s="110"/>
      <c r="L86" s="109"/>
      <c r="M86" s="110"/>
    </row>
    <row r="87" spans="1:13" ht="42.75" customHeight="1" x14ac:dyDescent="0.25">
      <c r="A87" s="2"/>
      <c r="B87" s="87" t="s">
        <v>594</v>
      </c>
      <c r="C87" s="89"/>
      <c r="D87" s="101" t="s">
        <v>595</v>
      </c>
      <c r="E87" s="149"/>
      <c r="F87" s="87" t="s">
        <v>596</v>
      </c>
      <c r="G87" s="88"/>
      <c r="H87" s="88"/>
      <c r="I87" s="88"/>
      <c r="J87" s="88"/>
      <c r="K87" s="89"/>
      <c r="L87" s="87"/>
      <c r="M87" s="89"/>
    </row>
    <row r="88" spans="1:13" ht="42.75" customHeight="1" x14ac:dyDescent="0.25">
      <c r="A88" s="2"/>
      <c r="B88" s="109"/>
      <c r="C88" s="110"/>
      <c r="D88" s="149"/>
      <c r="E88" s="149"/>
      <c r="F88" s="109"/>
      <c r="G88" s="99"/>
      <c r="H88" s="99"/>
      <c r="I88" s="99"/>
      <c r="J88" s="99"/>
      <c r="K88" s="110"/>
      <c r="L88" s="109"/>
      <c r="M88" s="110"/>
    </row>
    <row r="89" spans="1:13" ht="42.75" customHeight="1" x14ac:dyDescent="0.25">
      <c r="A89" s="2"/>
      <c r="B89" s="109"/>
      <c r="C89" s="110"/>
      <c r="D89" s="149"/>
      <c r="E89" s="149"/>
      <c r="F89" s="109"/>
      <c r="G89" s="99"/>
      <c r="H89" s="99"/>
      <c r="I89" s="99"/>
      <c r="J89" s="99"/>
      <c r="K89" s="110"/>
      <c r="L89" s="109"/>
      <c r="M89" s="110"/>
    </row>
    <row r="90" spans="1:13" ht="42.75" customHeight="1" x14ac:dyDescent="0.25">
      <c r="A90" s="2"/>
      <c r="B90" s="90"/>
      <c r="C90" s="92"/>
      <c r="D90" s="149"/>
      <c r="E90" s="149"/>
      <c r="F90" s="90"/>
      <c r="G90" s="91"/>
      <c r="H90" s="91"/>
      <c r="I90" s="91"/>
      <c r="J90" s="91"/>
      <c r="K90" s="92"/>
      <c r="L90" s="90"/>
      <c r="M90" s="92"/>
    </row>
    <row r="91" spans="1:13" ht="71.25" customHeight="1" x14ac:dyDescent="0.25">
      <c r="A91" s="2"/>
      <c r="B91" s="87" t="s">
        <v>597</v>
      </c>
      <c r="C91" s="89"/>
      <c r="D91" s="95" t="s">
        <v>598</v>
      </c>
      <c r="E91" s="110"/>
      <c r="F91" s="87" t="s">
        <v>599</v>
      </c>
      <c r="G91" s="88"/>
      <c r="H91" s="88"/>
      <c r="I91" s="88"/>
      <c r="J91" s="88"/>
      <c r="K91" s="89"/>
      <c r="L91" s="87"/>
      <c r="M91" s="89"/>
    </row>
    <row r="92" spans="1:13" ht="71.25" customHeight="1" x14ac:dyDescent="0.25">
      <c r="A92" s="2"/>
      <c r="B92" s="109"/>
      <c r="C92" s="110"/>
      <c r="D92" s="109"/>
      <c r="E92" s="110"/>
      <c r="F92" s="109"/>
      <c r="G92" s="99"/>
      <c r="H92" s="99"/>
      <c r="I92" s="99"/>
      <c r="J92" s="99"/>
      <c r="K92" s="110"/>
      <c r="L92" s="109"/>
      <c r="M92" s="110"/>
    </row>
    <row r="93" spans="1:13" ht="84" customHeight="1" x14ac:dyDescent="0.25">
      <c r="A93" s="2"/>
      <c r="B93" s="109"/>
      <c r="C93" s="110"/>
      <c r="D93" s="109"/>
      <c r="E93" s="110"/>
      <c r="F93" s="109"/>
      <c r="G93" s="99"/>
      <c r="H93" s="99"/>
      <c r="I93" s="99"/>
      <c r="J93" s="99"/>
      <c r="K93" s="110"/>
      <c r="L93" s="109"/>
      <c r="M93" s="110"/>
    </row>
    <row r="94" spans="1:13" ht="23.25" customHeight="1" x14ac:dyDescent="0.25">
      <c r="A94" s="2"/>
      <c r="B94" s="133" t="s">
        <v>502</v>
      </c>
      <c r="C94" s="106"/>
      <c r="D94" s="106"/>
      <c r="E94" s="106"/>
      <c r="F94" s="106"/>
      <c r="G94" s="106"/>
      <c r="H94" s="106"/>
      <c r="I94" s="106"/>
      <c r="J94" s="106"/>
      <c r="K94" s="106"/>
      <c r="L94" s="106"/>
      <c r="M94" s="107"/>
    </row>
    <row r="95" spans="1:13" ht="15" customHeight="1" x14ac:dyDescent="0.25">
      <c r="A95" s="2"/>
      <c r="B95" s="111" t="s">
        <v>600</v>
      </c>
      <c r="C95" s="112"/>
      <c r="D95" s="93" t="s">
        <v>601</v>
      </c>
      <c r="E95" s="139"/>
      <c r="F95" s="87" t="s">
        <v>602</v>
      </c>
      <c r="G95" s="88"/>
      <c r="H95" s="88"/>
      <c r="I95" s="88"/>
      <c r="J95" s="88"/>
      <c r="K95" s="89"/>
      <c r="L95" s="87"/>
      <c r="M95" s="89"/>
    </row>
    <row r="96" spans="1:13" x14ac:dyDescent="0.25">
      <c r="A96" s="2"/>
      <c r="B96" s="113"/>
      <c r="C96" s="114"/>
      <c r="D96" s="137"/>
      <c r="E96" s="139"/>
      <c r="F96" s="109"/>
      <c r="G96" s="99"/>
      <c r="H96" s="99"/>
      <c r="I96" s="99"/>
      <c r="J96" s="99"/>
      <c r="K96" s="110"/>
      <c r="L96" s="109"/>
      <c r="M96" s="110"/>
    </row>
    <row r="97" spans="1:13" x14ac:dyDescent="0.25">
      <c r="A97" s="2"/>
      <c r="B97" s="113"/>
      <c r="C97" s="114"/>
      <c r="D97" s="137"/>
      <c r="E97" s="139"/>
      <c r="F97" s="109"/>
      <c r="G97" s="99"/>
      <c r="H97" s="99"/>
      <c r="I97" s="99"/>
      <c r="J97" s="99"/>
      <c r="K97" s="110"/>
      <c r="L97" s="109"/>
      <c r="M97" s="110"/>
    </row>
    <row r="98" spans="1:13" x14ac:dyDescent="0.25">
      <c r="A98" s="2"/>
      <c r="B98" s="113"/>
      <c r="C98" s="114"/>
      <c r="D98" s="140"/>
      <c r="E98" s="142"/>
      <c r="F98" s="90"/>
      <c r="G98" s="91"/>
      <c r="H98" s="91"/>
      <c r="I98" s="91"/>
      <c r="J98" s="91"/>
      <c r="K98" s="92"/>
      <c r="L98" s="90"/>
      <c r="M98" s="92"/>
    </row>
    <row r="99" spans="1:13" ht="21.75" customHeight="1" x14ac:dyDescent="0.25">
      <c r="A99" s="2"/>
      <c r="B99" s="113"/>
      <c r="C99" s="114"/>
      <c r="D99" s="87" t="s">
        <v>603</v>
      </c>
      <c r="E99" s="267"/>
      <c r="F99" s="87" t="s">
        <v>604</v>
      </c>
      <c r="G99" s="88"/>
      <c r="H99" s="88"/>
      <c r="I99" s="88"/>
      <c r="J99" s="88"/>
      <c r="K99" s="89"/>
      <c r="L99" s="87"/>
      <c r="M99" s="89"/>
    </row>
    <row r="100" spans="1:13" ht="21.75" customHeight="1" x14ac:dyDescent="0.25">
      <c r="A100" s="2"/>
      <c r="B100" s="113"/>
      <c r="C100" s="114"/>
      <c r="D100" s="267"/>
      <c r="E100" s="267"/>
      <c r="F100" s="109"/>
      <c r="G100" s="99"/>
      <c r="H100" s="99"/>
      <c r="I100" s="99"/>
      <c r="J100" s="99"/>
      <c r="K100" s="110"/>
      <c r="L100" s="109"/>
      <c r="M100" s="110"/>
    </row>
    <row r="101" spans="1:13" ht="21.75" customHeight="1" x14ac:dyDescent="0.25">
      <c r="A101" s="2"/>
      <c r="B101" s="113"/>
      <c r="C101" s="114"/>
      <c r="D101" s="267"/>
      <c r="E101" s="267"/>
      <c r="F101" s="109"/>
      <c r="G101" s="99"/>
      <c r="H101" s="99"/>
      <c r="I101" s="99"/>
      <c r="J101" s="99"/>
      <c r="K101" s="110"/>
      <c r="L101" s="109"/>
      <c r="M101" s="110"/>
    </row>
    <row r="102" spans="1:13" ht="39" customHeight="1" x14ac:dyDescent="0.25">
      <c r="A102" s="2"/>
      <c r="B102" s="87" t="s">
        <v>605</v>
      </c>
      <c r="C102" s="89"/>
      <c r="D102" s="101" t="s">
        <v>606</v>
      </c>
      <c r="E102" s="149"/>
      <c r="F102" s="87" t="s">
        <v>607</v>
      </c>
      <c r="G102" s="88"/>
      <c r="H102" s="88"/>
      <c r="I102" s="88"/>
      <c r="J102" s="88"/>
      <c r="K102" s="89"/>
      <c r="L102" s="87"/>
      <c r="M102" s="89"/>
    </row>
    <row r="103" spans="1:13" ht="39" customHeight="1" x14ac:dyDescent="0.25">
      <c r="A103" s="2"/>
      <c r="B103" s="109"/>
      <c r="C103" s="110"/>
      <c r="D103" s="149"/>
      <c r="E103" s="149"/>
      <c r="F103" s="109"/>
      <c r="G103" s="99"/>
      <c r="H103" s="99"/>
      <c r="I103" s="99"/>
      <c r="J103" s="99"/>
      <c r="K103" s="110"/>
      <c r="L103" s="109"/>
      <c r="M103" s="110"/>
    </row>
    <row r="104" spans="1:13" ht="66.75" customHeight="1" x14ac:dyDescent="0.25">
      <c r="A104" s="2"/>
      <c r="B104" s="109"/>
      <c r="C104" s="110"/>
      <c r="D104" s="149"/>
      <c r="E104" s="149"/>
      <c r="F104" s="109"/>
      <c r="G104" s="99"/>
      <c r="H104" s="99"/>
      <c r="I104" s="99"/>
      <c r="J104" s="99"/>
      <c r="K104" s="110"/>
      <c r="L104" s="109"/>
      <c r="M104" s="110"/>
    </row>
    <row r="105" spans="1:13" ht="36.75" customHeight="1" x14ac:dyDescent="0.25">
      <c r="A105" s="2"/>
      <c r="B105" s="87" t="s">
        <v>608</v>
      </c>
      <c r="C105" s="89"/>
      <c r="D105" s="87" t="s">
        <v>609</v>
      </c>
      <c r="E105" s="267"/>
      <c r="F105" s="87" t="s">
        <v>610</v>
      </c>
      <c r="G105" s="88"/>
      <c r="H105" s="88"/>
      <c r="I105" s="88"/>
      <c r="J105" s="88"/>
      <c r="K105" s="89"/>
      <c r="L105" s="87"/>
      <c r="M105" s="89"/>
    </row>
    <row r="106" spans="1:13" ht="36.75" customHeight="1" x14ac:dyDescent="0.25">
      <c r="A106" s="2"/>
      <c r="B106" s="109"/>
      <c r="C106" s="110"/>
      <c r="D106" s="267"/>
      <c r="E106" s="267"/>
      <c r="F106" s="109"/>
      <c r="G106" s="99"/>
      <c r="H106" s="99"/>
      <c r="I106" s="99"/>
      <c r="J106" s="99"/>
      <c r="K106" s="110"/>
      <c r="L106" s="109"/>
      <c r="M106" s="110"/>
    </row>
    <row r="107" spans="1:13" ht="36.75" customHeight="1" x14ac:dyDescent="0.25">
      <c r="A107" s="2"/>
      <c r="B107" s="109"/>
      <c r="C107" s="110"/>
      <c r="D107" s="267"/>
      <c r="E107" s="267"/>
      <c r="F107" s="109"/>
      <c r="G107" s="99"/>
      <c r="H107" s="99"/>
      <c r="I107" s="99"/>
      <c r="J107" s="99"/>
      <c r="K107" s="110"/>
      <c r="L107" s="109"/>
      <c r="M107" s="110"/>
    </row>
    <row r="108" spans="1:13" ht="15.6" customHeight="1" x14ac:dyDescent="0.25">
      <c r="A108" s="2"/>
      <c r="B108" s="87" t="s">
        <v>611</v>
      </c>
      <c r="C108" s="89"/>
      <c r="D108" s="87" t="s">
        <v>612</v>
      </c>
      <c r="E108" s="267"/>
      <c r="F108" s="87" t="s">
        <v>613</v>
      </c>
      <c r="G108" s="135"/>
      <c r="H108" s="135"/>
      <c r="I108" s="135"/>
      <c r="J108" s="135"/>
      <c r="K108" s="136"/>
      <c r="L108" s="130"/>
      <c r="M108" s="89"/>
    </row>
    <row r="109" spans="1:13" ht="15.6" customHeight="1" x14ac:dyDescent="0.25">
      <c r="A109" s="2"/>
      <c r="B109" s="109"/>
      <c r="C109" s="110"/>
      <c r="D109" s="267"/>
      <c r="E109" s="267"/>
      <c r="F109" s="137"/>
      <c r="G109" s="138"/>
      <c r="H109" s="138"/>
      <c r="I109" s="138"/>
      <c r="J109" s="138"/>
      <c r="K109" s="139"/>
      <c r="L109" s="109"/>
      <c r="M109" s="110"/>
    </row>
    <row r="110" spans="1:13" ht="15.6" customHeight="1" x14ac:dyDescent="0.25">
      <c r="A110" s="2"/>
      <c r="B110" s="109"/>
      <c r="C110" s="110"/>
      <c r="D110" s="267"/>
      <c r="E110" s="267"/>
      <c r="F110" s="137"/>
      <c r="G110" s="138"/>
      <c r="H110" s="138"/>
      <c r="I110" s="138"/>
      <c r="J110" s="138"/>
      <c r="K110" s="139"/>
      <c r="L110" s="109"/>
      <c r="M110" s="110"/>
    </row>
    <row r="111" spans="1:13" ht="15.95" customHeight="1" x14ac:dyDescent="0.25">
      <c r="A111" s="2"/>
      <c r="B111" s="90"/>
      <c r="C111" s="92"/>
      <c r="D111" s="267"/>
      <c r="E111" s="267"/>
      <c r="F111" s="140"/>
      <c r="G111" s="141"/>
      <c r="H111" s="141"/>
      <c r="I111" s="141"/>
      <c r="J111" s="141"/>
      <c r="K111" s="142"/>
      <c r="L111" s="90"/>
      <c r="M111" s="92"/>
    </row>
    <row r="112" spans="1:13" ht="15.95" customHeight="1" x14ac:dyDescent="0.25">
      <c r="A112" s="2"/>
      <c r="B112" s="15"/>
      <c r="C112" s="15"/>
      <c r="D112" s="7"/>
      <c r="E112" s="7"/>
      <c r="F112" s="7"/>
      <c r="G112" s="7"/>
      <c r="H112" s="7"/>
      <c r="I112" s="7"/>
      <c r="J112" s="7"/>
      <c r="K112" s="7"/>
      <c r="L112" s="7"/>
      <c r="M112" s="7"/>
    </row>
    <row r="113" spans="1:13" ht="15.95" customHeight="1" x14ac:dyDescent="0.25">
      <c r="A113" s="2"/>
      <c r="B113" s="15"/>
      <c r="C113" s="15"/>
      <c r="D113" s="7"/>
      <c r="E113" s="7"/>
      <c r="F113" s="7"/>
      <c r="G113" s="7"/>
      <c r="H113" s="7"/>
      <c r="I113" s="7"/>
      <c r="J113" s="7"/>
      <c r="K113" s="7"/>
      <c r="L113" s="7"/>
      <c r="M113" s="7"/>
    </row>
    <row r="114" spans="1:13" ht="15.95" customHeight="1" x14ac:dyDescent="0.25">
      <c r="A114" s="2"/>
      <c r="B114" s="159" t="s">
        <v>614</v>
      </c>
      <c r="C114" s="99"/>
      <c r="D114" s="99"/>
      <c r="E114" s="99"/>
      <c r="F114" s="99"/>
      <c r="G114" s="99"/>
      <c r="H114" s="99"/>
      <c r="I114" s="99"/>
      <c r="J114" s="99"/>
      <c r="K114" s="99"/>
      <c r="L114" s="99"/>
      <c r="M114" s="99"/>
    </row>
    <row r="115" spans="1:13" ht="15.95" customHeight="1" x14ac:dyDescent="0.25">
      <c r="A115" s="2"/>
      <c r="B115" s="99"/>
      <c r="C115" s="99"/>
      <c r="D115" s="99"/>
      <c r="E115" s="99"/>
      <c r="F115" s="99"/>
      <c r="G115" s="99"/>
      <c r="H115" s="99"/>
      <c r="I115" s="99"/>
      <c r="J115" s="99"/>
      <c r="K115" s="99"/>
      <c r="L115" s="99"/>
      <c r="M115" s="99"/>
    </row>
    <row r="116" spans="1:13" ht="28.5" customHeight="1" x14ac:dyDescent="0.25">
      <c r="A116" s="2"/>
      <c r="B116" s="163" t="s">
        <v>615</v>
      </c>
      <c r="C116" s="99"/>
      <c r="D116" s="99"/>
      <c r="E116" s="99"/>
      <c r="F116" s="99"/>
      <c r="G116" s="99"/>
      <c r="H116" s="99"/>
      <c r="I116" s="99"/>
      <c r="J116" s="99"/>
      <c r="K116" s="99"/>
      <c r="L116" s="99"/>
      <c r="M116" s="99"/>
    </row>
    <row r="117" spans="1:13" ht="15.75" customHeight="1" x14ac:dyDescent="0.25">
      <c r="A117" s="2"/>
      <c r="B117" s="9"/>
      <c r="C117" s="15"/>
      <c r="D117" s="122" t="s">
        <v>616</v>
      </c>
      <c r="E117" s="123"/>
      <c r="F117" s="122" t="s">
        <v>617</v>
      </c>
      <c r="G117" s="123"/>
      <c r="H117" s="162" t="s">
        <v>151</v>
      </c>
      <c r="I117" s="89"/>
      <c r="J117" s="122" t="s">
        <v>618</v>
      </c>
      <c r="K117" s="123"/>
      <c r="L117" s="122" t="s">
        <v>76</v>
      </c>
      <c r="M117" s="123"/>
    </row>
    <row r="118" spans="1:13" ht="15.95" customHeight="1" x14ac:dyDescent="0.25">
      <c r="A118" s="2"/>
      <c r="B118" s="9"/>
      <c r="C118" s="15"/>
      <c r="D118" s="124"/>
      <c r="E118" s="125"/>
      <c r="F118" s="124"/>
      <c r="G118" s="125"/>
      <c r="H118" s="99"/>
      <c r="I118" s="110"/>
      <c r="J118" s="124"/>
      <c r="K118" s="125"/>
      <c r="L118" s="124"/>
      <c r="M118" s="125"/>
    </row>
    <row r="119" spans="1:13" ht="15.95" customHeight="1" x14ac:dyDescent="0.25">
      <c r="A119" s="2"/>
      <c r="B119" s="9"/>
      <c r="C119" s="15"/>
      <c r="D119" s="126"/>
      <c r="E119" s="127"/>
      <c r="F119" s="126"/>
      <c r="G119" s="127"/>
      <c r="H119" s="91"/>
      <c r="I119" s="92"/>
      <c r="J119" s="126"/>
      <c r="K119" s="127"/>
      <c r="L119" s="126"/>
      <c r="M119" s="127"/>
    </row>
    <row r="120" spans="1:13" ht="15.95" customHeight="1" x14ac:dyDescent="0.25">
      <c r="A120" s="2"/>
      <c r="B120" s="120" t="s">
        <v>619</v>
      </c>
      <c r="C120" s="89"/>
      <c r="D120" s="143" t="s">
        <v>144</v>
      </c>
      <c r="E120" s="144"/>
      <c r="F120" s="150" t="s">
        <v>144</v>
      </c>
      <c r="G120" s="144"/>
      <c r="H120" s="150" t="s">
        <v>144</v>
      </c>
      <c r="I120" s="144"/>
      <c r="J120" s="150" t="s">
        <v>144</v>
      </c>
      <c r="K120" s="144"/>
      <c r="L120" s="158" t="s">
        <v>144</v>
      </c>
      <c r="M120" s="153"/>
    </row>
    <row r="121" spans="1:13" ht="15.95" customHeight="1" x14ac:dyDescent="0.25">
      <c r="A121" s="2"/>
      <c r="B121" s="109"/>
      <c r="C121" s="110"/>
      <c r="D121" s="145"/>
      <c r="E121" s="144"/>
      <c r="F121" s="145"/>
      <c r="G121" s="144"/>
      <c r="H121" s="145"/>
      <c r="I121" s="144"/>
      <c r="J121" s="145"/>
      <c r="K121" s="144"/>
      <c r="L121" s="109"/>
      <c r="M121" s="110"/>
    </row>
    <row r="122" spans="1:13" ht="15.95" customHeight="1" x14ac:dyDescent="0.25">
      <c r="A122" s="2"/>
      <c r="B122" s="90"/>
      <c r="C122" s="92"/>
      <c r="D122" s="146"/>
      <c r="E122" s="147"/>
      <c r="F122" s="146"/>
      <c r="G122" s="147"/>
      <c r="H122" s="146"/>
      <c r="I122" s="147"/>
      <c r="J122" s="146"/>
      <c r="K122" s="147"/>
      <c r="L122" s="90"/>
      <c r="M122" s="92"/>
    </row>
    <row r="123" spans="1:13" ht="15.95" customHeight="1" x14ac:dyDescent="0.25">
      <c r="A123" s="2"/>
      <c r="B123" s="120" t="s">
        <v>620</v>
      </c>
      <c r="C123" s="149"/>
      <c r="D123" s="121" t="s">
        <v>518</v>
      </c>
      <c r="E123" s="268"/>
      <c r="F123" s="121" t="s">
        <v>520</v>
      </c>
      <c r="G123" s="268"/>
      <c r="H123" s="121" t="s">
        <v>519</v>
      </c>
      <c r="I123" s="268"/>
      <c r="J123" s="121" t="s">
        <v>521</v>
      </c>
      <c r="K123" s="268"/>
      <c r="L123" s="121" t="s">
        <v>621</v>
      </c>
      <c r="M123" s="268"/>
    </row>
    <row r="124" spans="1:13" ht="15.95" customHeight="1" x14ac:dyDescent="0.25">
      <c r="A124" s="2"/>
      <c r="B124" s="149"/>
      <c r="C124" s="149"/>
      <c r="D124" s="268"/>
      <c r="E124" s="268"/>
      <c r="F124" s="268"/>
      <c r="G124" s="268"/>
      <c r="H124" s="268"/>
      <c r="I124" s="268"/>
      <c r="J124" s="268"/>
      <c r="K124" s="268"/>
      <c r="L124" s="268"/>
      <c r="M124" s="268"/>
    </row>
    <row r="125" spans="1:13" ht="15.95" customHeight="1" x14ac:dyDescent="0.25">
      <c r="A125" s="2"/>
      <c r="B125" s="149"/>
      <c r="C125" s="149"/>
      <c r="D125" s="268"/>
      <c r="E125" s="268"/>
      <c r="F125" s="268"/>
      <c r="G125" s="268"/>
      <c r="H125" s="268"/>
      <c r="I125" s="268"/>
      <c r="J125" s="268"/>
      <c r="K125" s="268"/>
      <c r="L125" s="268"/>
      <c r="M125" s="268"/>
    </row>
    <row r="126" spans="1:13" ht="15.95" customHeight="1" x14ac:dyDescent="0.25">
      <c r="A126" s="2"/>
      <c r="B126" s="149"/>
      <c r="C126" s="149"/>
      <c r="D126" s="268"/>
      <c r="E126" s="268"/>
      <c r="F126" s="268"/>
      <c r="G126" s="268"/>
      <c r="H126" s="268"/>
      <c r="I126" s="268"/>
      <c r="J126" s="268"/>
      <c r="K126" s="268"/>
      <c r="L126" s="268"/>
      <c r="M126" s="268"/>
    </row>
    <row r="127" spans="1:13" ht="15.95" customHeight="1" x14ac:dyDescent="0.25">
      <c r="A127" s="2"/>
      <c r="B127" s="149"/>
      <c r="C127" s="149"/>
      <c r="D127" s="268"/>
      <c r="E127" s="268"/>
      <c r="F127" s="268"/>
      <c r="G127" s="268"/>
      <c r="H127" s="268"/>
      <c r="I127" s="268"/>
      <c r="J127" s="268"/>
      <c r="K127" s="268"/>
      <c r="L127" s="268"/>
      <c r="M127" s="268"/>
    </row>
    <row r="128" spans="1:13" ht="15.95" customHeight="1" x14ac:dyDescent="0.25">
      <c r="A128" s="2"/>
      <c r="B128" s="149"/>
      <c r="C128" s="149"/>
      <c r="D128" s="268"/>
      <c r="E128" s="268"/>
      <c r="F128" s="268"/>
      <c r="G128" s="268"/>
      <c r="H128" s="268"/>
      <c r="I128" s="268"/>
      <c r="J128" s="268"/>
      <c r="K128" s="268"/>
      <c r="L128" s="268"/>
      <c r="M128" s="268"/>
    </row>
    <row r="129" spans="1:13" ht="15.95" customHeight="1" x14ac:dyDescent="0.25">
      <c r="A129" s="2"/>
      <c r="B129" s="149"/>
      <c r="C129" s="149"/>
      <c r="D129" s="268"/>
      <c r="E129" s="268"/>
      <c r="F129" s="268"/>
      <c r="G129" s="268"/>
      <c r="H129" s="268"/>
      <c r="I129" s="268"/>
      <c r="J129" s="268"/>
      <c r="K129" s="268"/>
      <c r="L129" s="268"/>
      <c r="M129" s="268"/>
    </row>
    <row r="130" spans="1:13" ht="15.95" customHeight="1" x14ac:dyDescent="0.25">
      <c r="A130" s="2"/>
      <c r="B130" s="149"/>
      <c r="C130" s="149"/>
      <c r="D130" s="268"/>
      <c r="E130" s="268"/>
      <c r="F130" s="268"/>
      <c r="G130" s="268"/>
      <c r="H130" s="268"/>
      <c r="I130" s="268"/>
      <c r="J130" s="268"/>
      <c r="K130" s="268"/>
      <c r="L130" s="268"/>
      <c r="M130" s="268"/>
    </row>
    <row r="131" spans="1:13" ht="15.95" customHeight="1" x14ac:dyDescent="0.25">
      <c r="A131" s="2"/>
      <c r="B131" s="149"/>
      <c r="C131" s="149"/>
      <c r="D131" s="268"/>
      <c r="E131" s="268"/>
      <c r="F131" s="268"/>
      <c r="G131" s="268"/>
      <c r="H131" s="268"/>
      <c r="I131" s="268"/>
      <c r="J131" s="268"/>
      <c r="K131" s="268"/>
      <c r="L131" s="268"/>
      <c r="M131" s="268"/>
    </row>
    <row r="132" spans="1:13" ht="15.95" customHeight="1" x14ac:dyDescent="0.25">
      <c r="A132" s="2"/>
      <c r="B132" s="149"/>
      <c r="C132" s="149"/>
      <c r="D132" s="268"/>
      <c r="E132" s="268"/>
      <c r="F132" s="268"/>
      <c r="G132" s="268"/>
      <c r="H132" s="268"/>
      <c r="I132" s="268"/>
      <c r="J132" s="268"/>
      <c r="K132" s="268"/>
      <c r="L132" s="268"/>
      <c r="M132" s="268"/>
    </row>
    <row r="133" spans="1:13" ht="15.95" customHeight="1" x14ac:dyDescent="0.25">
      <c r="A133" s="2"/>
      <c r="B133" s="149"/>
      <c r="C133" s="149"/>
      <c r="D133" s="268"/>
      <c r="E133" s="268"/>
      <c r="F133" s="268"/>
      <c r="G133" s="268"/>
      <c r="H133" s="268"/>
      <c r="I133" s="268"/>
      <c r="J133" s="268"/>
      <c r="K133" s="268"/>
      <c r="L133" s="268"/>
      <c r="M133" s="268"/>
    </row>
    <row r="134" spans="1:13" ht="15.95" customHeight="1" x14ac:dyDescent="0.25">
      <c r="A134" s="2"/>
      <c r="B134" s="149"/>
      <c r="C134" s="149"/>
      <c r="D134" s="268"/>
      <c r="E134" s="268"/>
      <c r="F134" s="268"/>
      <c r="G134" s="268"/>
      <c r="H134" s="268"/>
      <c r="I134" s="268"/>
      <c r="J134" s="268"/>
      <c r="K134" s="268"/>
      <c r="L134" s="268"/>
      <c r="M134" s="268"/>
    </row>
    <row r="135" spans="1:13" ht="15.95" customHeight="1" x14ac:dyDescent="0.25">
      <c r="A135" s="2"/>
      <c r="B135" s="149"/>
      <c r="C135" s="149"/>
      <c r="D135" s="268"/>
      <c r="E135" s="268"/>
      <c r="F135" s="268"/>
      <c r="G135" s="268"/>
      <c r="H135" s="268"/>
      <c r="I135" s="268"/>
      <c r="J135" s="268"/>
      <c r="K135" s="268"/>
      <c r="L135" s="268"/>
      <c r="M135" s="268"/>
    </row>
    <row r="136" spans="1:13" ht="15.95" customHeight="1" x14ac:dyDescent="0.25">
      <c r="A136" s="2"/>
      <c r="B136" s="149"/>
      <c r="C136" s="149"/>
      <c r="D136" s="268"/>
      <c r="E136" s="268"/>
      <c r="F136" s="268"/>
      <c r="G136" s="268"/>
      <c r="H136" s="268"/>
      <c r="I136" s="268"/>
      <c r="J136" s="268"/>
      <c r="K136" s="268"/>
      <c r="L136" s="268"/>
      <c r="M136" s="268"/>
    </row>
    <row r="137" spans="1:13" ht="15.95" customHeight="1" x14ac:dyDescent="0.25">
      <c r="A137" s="2"/>
      <c r="B137" s="149"/>
      <c r="C137" s="149"/>
      <c r="D137" s="268"/>
      <c r="E137" s="268"/>
      <c r="F137" s="268"/>
      <c r="G137" s="268"/>
      <c r="H137" s="268"/>
      <c r="I137" s="268"/>
      <c r="J137" s="268"/>
      <c r="K137" s="268"/>
      <c r="L137" s="268"/>
      <c r="M137" s="268"/>
    </row>
    <row r="138" spans="1:13" ht="15.95" customHeight="1" x14ac:dyDescent="0.25">
      <c r="A138" s="2"/>
      <c r="B138" s="149"/>
      <c r="C138" s="149"/>
      <c r="D138" s="268"/>
      <c r="E138" s="268"/>
      <c r="F138" s="268"/>
      <c r="G138" s="268"/>
      <c r="H138" s="268"/>
      <c r="I138" s="268"/>
      <c r="J138" s="268"/>
      <c r="K138" s="268"/>
      <c r="L138" s="268"/>
      <c r="M138" s="268"/>
    </row>
    <row r="139" spans="1:13" ht="15.95" customHeight="1" x14ac:dyDescent="0.25">
      <c r="A139" s="2"/>
      <c r="B139" s="149"/>
      <c r="C139" s="149"/>
      <c r="D139" s="268"/>
      <c r="E139" s="268"/>
      <c r="F139" s="268"/>
      <c r="G139" s="268"/>
      <c r="H139" s="268"/>
      <c r="I139" s="268"/>
      <c r="J139" s="268"/>
      <c r="K139" s="268"/>
      <c r="L139" s="268"/>
      <c r="M139" s="268"/>
    </row>
    <row r="140" spans="1:13" ht="15.95" customHeight="1" x14ac:dyDescent="0.25">
      <c r="A140" s="2"/>
      <c r="B140" s="149"/>
      <c r="C140" s="149"/>
      <c r="D140" s="268"/>
      <c r="E140" s="268"/>
      <c r="F140" s="268"/>
      <c r="G140" s="268"/>
      <c r="H140" s="268"/>
      <c r="I140" s="268"/>
      <c r="J140" s="268"/>
      <c r="K140" s="268"/>
      <c r="L140" s="268"/>
      <c r="M140" s="268"/>
    </row>
    <row r="141" spans="1:13" ht="15.95" customHeight="1" x14ac:dyDescent="0.25">
      <c r="A141" s="2"/>
      <c r="B141" s="149"/>
      <c r="C141" s="149"/>
      <c r="D141" s="268"/>
      <c r="E141" s="268"/>
      <c r="F141" s="268"/>
      <c r="G141" s="268"/>
      <c r="H141" s="268"/>
      <c r="I141" s="268"/>
      <c r="J141" s="268"/>
      <c r="K141" s="268"/>
      <c r="L141" s="268"/>
      <c r="M141" s="268"/>
    </row>
    <row r="142" spans="1:13" ht="15.95" customHeight="1" x14ac:dyDescent="0.25">
      <c r="A142" s="2"/>
      <c r="B142" s="149"/>
      <c r="C142" s="149"/>
      <c r="D142" s="268"/>
      <c r="E142" s="268"/>
      <c r="F142" s="268"/>
      <c r="G142" s="268"/>
      <c r="H142" s="268"/>
      <c r="I142" s="268"/>
      <c r="J142" s="268"/>
      <c r="K142" s="268"/>
      <c r="L142" s="268"/>
      <c r="M142" s="268"/>
    </row>
    <row r="143" spans="1:13" ht="15.95" customHeight="1" x14ac:dyDescent="0.25">
      <c r="A143" s="2"/>
      <c r="B143" s="149"/>
      <c r="C143" s="149"/>
      <c r="D143" s="268"/>
      <c r="E143" s="268"/>
      <c r="F143" s="268"/>
      <c r="G143" s="268"/>
      <c r="H143" s="268"/>
      <c r="I143" s="268"/>
      <c r="J143" s="268"/>
      <c r="K143" s="268"/>
      <c r="L143" s="268"/>
      <c r="M143" s="268"/>
    </row>
    <row r="144" spans="1:13" ht="15.95" customHeight="1" x14ac:dyDescent="0.25">
      <c r="A144" s="2"/>
      <c r="B144" s="149"/>
      <c r="C144" s="149"/>
      <c r="D144" s="268"/>
      <c r="E144" s="268"/>
      <c r="F144" s="268"/>
      <c r="G144" s="268"/>
      <c r="H144" s="268"/>
      <c r="I144" s="268"/>
      <c r="J144" s="268"/>
      <c r="K144" s="268"/>
      <c r="L144" s="268"/>
      <c r="M144" s="268"/>
    </row>
    <row r="145" spans="1:13" ht="15.95" customHeight="1" x14ac:dyDescent="0.25">
      <c r="A145" s="2"/>
      <c r="B145" s="149"/>
      <c r="C145" s="149"/>
      <c r="D145" s="268"/>
      <c r="E145" s="268"/>
      <c r="F145" s="268"/>
      <c r="G145" s="268"/>
      <c r="H145" s="268"/>
      <c r="I145" s="268"/>
      <c r="J145" s="268"/>
      <c r="K145" s="268"/>
      <c r="L145" s="268"/>
      <c r="M145" s="268"/>
    </row>
    <row r="146" spans="1:13" ht="15.95" customHeight="1" x14ac:dyDescent="0.25">
      <c r="A146" s="2"/>
      <c r="B146" s="149"/>
      <c r="C146" s="149"/>
      <c r="D146" s="268"/>
      <c r="E146" s="268"/>
      <c r="F146" s="268"/>
      <c r="G146" s="268"/>
      <c r="H146" s="268"/>
      <c r="I146" s="268"/>
      <c r="J146" s="268"/>
      <c r="K146" s="268"/>
      <c r="L146" s="268"/>
      <c r="M146" s="268"/>
    </row>
    <row r="147" spans="1:13" ht="15.95" customHeight="1" x14ac:dyDescent="0.25">
      <c r="A147" s="2"/>
      <c r="B147" s="149"/>
      <c r="C147" s="149"/>
      <c r="D147" s="268"/>
      <c r="E147" s="268"/>
      <c r="F147" s="268"/>
      <c r="G147" s="268"/>
      <c r="H147" s="268"/>
      <c r="I147" s="268"/>
      <c r="J147" s="268"/>
      <c r="K147" s="268"/>
      <c r="L147" s="268"/>
      <c r="M147" s="268"/>
    </row>
    <row r="148" spans="1:13" ht="15.95" customHeight="1" x14ac:dyDescent="0.25">
      <c r="A148" s="2"/>
      <c r="B148" s="149"/>
      <c r="C148" s="149"/>
      <c r="D148" s="268"/>
      <c r="E148" s="268"/>
      <c r="F148" s="268"/>
      <c r="G148" s="268"/>
      <c r="H148" s="268"/>
      <c r="I148" s="268"/>
      <c r="J148" s="268"/>
      <c r="K148" s="268"/>
      <c r="L148" s="268"/>
      <c r="M148" s="268"/>
    </row>
    <row r="149" spans="1:13" ht="15.95" customHeight="1" x14ac:dyDescent="0.25">
      <c r="A149" s="2"/>
      <c r="B149" s="149"/>
      <c r="C149" s="149"/>
      <c r="D149" s="268"/>
      <c r="E149" s="268"/>
      <c r="F149" s="268"/>
      <c r="G149" s="268"/>
      <c r="H149" s="268"/>
      <c r="I149" s="268"/>
      <c r="J149" s="268"/>
      <c r="K149" s="268"/>
      <c r="L149" s="268"/>
      <c r="M149" s="268"/>
    </row>
    <row r="150" spans="1:13" ht="15.95" customHeight="1" x14ac:dyDescent="0.25">
      <c r="A150" s="2"/>
      <c r="B150" s="149"/>
      <c r="C150" s="149"/>
      <c r="D150" s="268"/>
      <c r="E150" s="268"/>
      <c r="F150" s="268"/>
      <c r="G150" s="268"/>
      <c r="H150" s="268"/>
      <c r="I150" s="268"/>
      <c r="J150" s="268"/>
      <c r="K150" s="268"/>
      <c r="L150" s="268"/>
      <c r="M150" s="268"/>
    </row>
    <row r="151" spans="1:13" ht="15.95" customHeight="1" x14ac:dyDescent="0.25">
      <c r="A151" s="2"/>
      <c r="B151" s="149"/>
      <c r="C151" s="149"/>
      <c r="D151" s="268"/>
      <c r="E151" s="268"/>
      <c r="F151" s="268"/>
      <c r="G151" s="268"/>
      <c r="H151" s="268"/>
      <c r="I151" s="268"/>
      <c r="J151" s="268"/>
      <c r="K151" s="268"/>
      <c r="L151" s="268"/>
      <c r="M151" s="268"/>
    </row>
    <row r="152" spans="1:13" ht="15.95" customHeight="1" x14ac:dyDescent="0.25">
      <c r="A152" s="2"/>
      <c r="B152" s="149"/>
      <c r="C152" s="149"/>
      <c r="D152" s="268"/>
      <c r="E152" s="268"/>
      <c r="F152" s="268"/>
      <c r="G152" s="268"/>
      <c r="H152" s="268"/>
      <c r="I152" s="268"/>
      <c r="J152" s="268"/>
      <c r="K152" s="268"/>
      <c r="L152" s="268"/>
      <c r="M152" s="268"/>
    </row>
    <row r="153" spans="1:13" ht="15.95" customHeight="1" x14ac:dyDescent="0.25">
      <c r="A153" s="2"/>
      <c r="B153" s="149"/>
      <c r="C153" s="149"/>
      <c r="D153" s="268"/>
      <c r="E153" s="268"/>
      <c r="F153" s="268"/>
      <c r="G153" s="268"/>
      <c r="H153" s="268"/>
      <c r="I153" s="268"/>
      <c r="J153" s="268"/>
      <c r="K153" s="268"/>
      <c r="L153" s="268"/>
      <c r="M153" s="268"/>
    </row>
    <row r="154" spans="1:13" ht="15.95" customHeight="1" x14ac:dyDescent="0.25">
      <c r="A154" s="2"/>
      <c r="B154" s="149"/>
      <c r="C154" s="149"/>
      <c r="D154" s="268"/>
      <c r="E154" s="268"/>
      <c r="F154" s="268"/>
      <c r="G154" s="268"/>
      <c r="H154" s="268"/>
      <c r="I154" s="268"/>
      <c r="J154" s="268"/>
      <c r="K154" s="268"/>
      <c r="L154" s="268"/>
      <c r="M154" s="268"/>
    </row>
    <row r="155" spans="1:13" ht="15.95" customHeight="1" x14ac:dyDescent="0.25">
      <c r="A155" s="2"/>
      <c r="B155" s="149"/>
      <c r="C155" s="149"/>
      <c r="D155" s="268"/>
      <c r="E155" s="268"/>
      <c r="F155" s="268"/>
      <c r="G155" s="268"/>
      <c r="H155" s="268"/>
      <c r="I155" s="268"/>
      <c r="J155" s="268"/>
      <c r="K155" s="268"/>
      <c r="L155" s="268"/>
      <c r="M155" s="268"/>
    </row>
    <row r="156" spans="1:13" ht="15.95" customHeight="1" x14ac:dyDescent="0.25">
      <c r="A156" s="2"/>
      <c r="B156" s="149"/>
      <c r="C156" s="149"/>
      <c r="D156" s="268"/>
      <c r="E156" s="268"/>
      <c r="F156" s="268"/>
      <c r="G156" s="268"/>
      <c r="H156" s="268"/>
      <c r="I156" s="268"/>
      <c r="J156" s="268"/>
      <c r="K156" s="268"/>
      <c r="L156" s="268"/>
      <c r="M156" s="268"/>
    </row>
    <row r="157" spans="1:13" ht="15.95" customHeight="1" x14ac:dyDescent="0.25">
      <c r="A157" s="2"/>
      <c r="B157" s="149"/>
      <c r="C157" s="149"/>
      <c r="D157" s="268"/>
      <c r="E157" s="268"/>
      <c r="F157" s="268"/>
      <c r="G157" s="268"/>
      <c r="H157" s="268"/>
      <c r="I157" s="268"/>
      <c r="J157" s="268"/>
      <c r="K157" s="268"/>
      <c r="L157" s="268"/>
      <c r="M157" s="268"/>
    </row>
    <row r="158" spans="1:13" ht="15.95" customHeight="1" x14ac:dyDescent="0.25">
      <c r="A158" s="2"/>
      <c r="B158" s="149"/>
      <c r="C158" s="149"/>
      <c r="D158" s="268"/>
      <c r="E158" s="268"/>
      <c r="F158" s="268"/>
      <c r="G158" s="268"/>
      <c r="H158" s="268"/>
      <c r="I158" s="268"/>
      <c r="J158" s="268"/>
      <c r="K158" s="268"/>
      <c r="L158" s="268"/>
      <c r="M158" s="268"/>
    </row>
    <row r="159" spans="1:13" ht="15.95" customHeight="1" x14ac:dyDescent="0.25">
      <c r="A159" s="2"/>
      <c r="B159" s="149"/>
      <c r="C159" s="149"/>
      <c r="D159" s="268"/>
      <c r="E159" s="268"/>
      <c r="F159" s="268"/>
      <c r="G159" s="268"/>
      <c r="H159" s="268"/>
      <c r="I159" s="268"/>
      <c r="J159" s="268"/>
      <c r="K159" s="268"/>
      <c r="L159" s="268"/>
      <c r="M159" s="268"/>
    </row>
    <row r="160" spans="1:13" ht="20.100000000000001" customHeight="1" x14ac:dyDescent="0.25">
      <c r="A160" s="2"/>
      <c r="B160" s="164" t="s">
        <v>622</v>
      </c>
      <c r="C160" s="84"/>
      <c r="D160" s="84"/>
      <c r="E160" s="84"/>
      <c r="F160" s="84"/>
      <c r="G160" s="84"/>
      <c r="H160" s="84"/>
      <c r="I160" s="84"/>
      <c r="J160" s="84"/>
      <c r="K160" s="84"/>
      <c r="L160" s="84"/>
      <c r="M160" s="84"/>
    </row>
    <row r="161" spans="1:13" ht="20.100000000000001" customHeight="1" x14ac:dyDescent="0.25">
      <c r="A161" s="2"/>
      <c r="B161" s="84"/>
      <c r="C161" s="84"/>
      <c r="D161" s="84"/>
      <c r="E161" s="84"/>
      <c r="F161" s="84"/>
      <c r="G161" s="84"/>
      <c r="H161" s="84"/>
      <c r="I161" s="84"/>
      <c r="J161" s="84"/>
      <c r="K161" s="84"/>
      <c r="L161" s="84"/>
      <c r="M161" s="84"/>
    </row>
    <row r="162" spans="1:13" ht="20.100000000000001" customHeight="1" x14ac:dyDescent="0.25">
      <c r="A162" s="2"/>
      <c r="B162" s="84"/>
      <c r="C162" s="84"/>
      <c r="D162" s="84"/>
      <c r="E162" s="84"/>
      <c r="F162" s="84"/>
      <c r="G162" s="84"/>
      <c r="H162" s="84"/>
      <c r="I162" s="84"/>
      <c r="J162" s="84"/>
      <c r="K162" s="84"/>
      <c r="L162" s="84"/>
      <c r="M162" s="84"/>
    </row>
    <row r="163" spans="1:13" ht="20.100000000000001" customHeight="1" x14ac:dyDescent="0.25">
      <c r="A163" s="2"/>
      <c r="B163" s="84"/>
      <c r="C163" s="84"/>
      <c r="D163" s="84"/>
      <c r="E163" s="84"/>
      <c r="F163" s="84"/>
      <c r="G163" s="84"/>
      <c r="H163" s="84"/>
      <c r="I163" s="84"/>
      <c r="J163" s="84"/>
      <c r="K163" s="84"/>
      <c r="L163" s="84"/>
      <c r="M163" s="84"/>
    </row>
    <row r="164" spans="1:13" ht="20.100000000000001" customHeight="1" x14ac:dyDescent="0.25">
      <c r="A164" s="2"/>
      <c r="B164" s="84"/>
      <c r="C164" s="84"/>
      <c r="D164" s="84"/>
      <c r="E164" s="84"/>
      <c r="F164" s="84"/>
      <c r="G164" s="84"/>
      <c r="H164" s="84"/>
      <c r="I164" s="84"/>
      <c r="J164" s="84"/>
      <c r="K164" s="84"/>
      <c r="L164" s="84"/>
      <c r="M164" s="84"/>
    </row>
    <row r="165" spans="1:13" ht="21.95" customHeight="1" x14ac:dyDescent="0.25">
      <c r="A165" s="2"/>
      <c r="B165" s="84"/>
      <c r="C165" s="84"/>
      <c r="D165" s="84"/>
      <c r="E165" s="84"/>
      <c r="F165" s="84"/>
      <c r="G165" s="84"/>
      <c r="H165" s="84"/>
      <c r="I165" s="84"/>
      <c r="J165" s="84"/>
      <c r="K165" s="84"/>
      <c r="L165" s="84"/>
      <c r="M165" s="84"/>
    </row>
    <row r="166" spans="1:13" ht="15" customHeight="1" x14ac:dyDescent="0.25">
      <c r="A166" s="2"/>
      <c r="B166" s="7"/>
      <c r="C166" s="7"/>
      <c r="D166" s="7"/>
      <c r="E166" s="7"/>
      <c r="F166" s="7"/>
      <c r="G166" s="7"/>
      <c r="H166" s="7"/>
      <c r="I166" s="7"/>
      <c r="J166" s="7"/>
      <c r="K166" s="7"/>
      <c r="L166" s="7"/>
      <c r="M166" s="7"/>
    </row>
    <row r="167" spans="1:13" ht="15" customHeight="1" x14ac:dyDescent="0.25"/>
    <row r="168" spans="1:13" ht="15" customHeight="1" x14ac:dyDescent="0.25"/>
    <row r="169" spans="1:13" ht="15" customHeight="1" x14ac:dyDescent="0.25"/>
    <row r="170" spans="1:13" ht="15" customHeight="1" x14ac:dyDescent="0.25"/>
  </sheetData>
  <sheetProtection sheet="1" objects="1" scenarios="1" formatColumns="0" formatRows="0"/>
  <mergeCells count="135">
    <mergeCell ref="L16:M19"/>
    <mergeCell ref="H120:I122"/>
    <mergeCell ref="H117:I119"/>
    <mergeCell ref="J123:K159"/>
    <mergeCell ref="L91:M93"/>
    <mergeCell ref="B116:M116"/>
    <mergeCell ref="L123:M159"/>
    <mergeCell ref="L20:M23"/>
    <mergeCell ref="D46:E49"/>
    <mergeCell ref="B160:M165"/>
    <mergeCell ref="L87:M90"/>
    <mergeCell ref="B16:C19"/>
    <mergeCell ref="D84:E86"/>
    <mergeCell ref="B108:C111"/>
    <mergeCell ref="B91:C93"/>
    <mergeCell ref="F12:K15"/>
    <mergeCell ref="F87:K90"/>
    <mergeCell ref="B84:C86"/>
    <mergeCell ref="J120:K122"/>
    <mergeCell ref="F58:K60"/>
    <mergeCell ref="L120:M122"/>
    <mergeCell ref="L33:M36"/>
    <mergeCell ref="H123:I159"/>
    <mergeCell ref="B114:M115"/>
    <mergeCell ref="F73:K76"/>
    <mergeCell ref="F16:K19"/>
    <mergeCell ref="B28:M28"/>
    <mergeCell ref="B61:M61"/>
    <mergeCell ref="B83:M83"/>
    <mergeCell ref="B94:M94"/>
    <mergeCell ref="D95:E98"/>
    <mergeCell ref="F95:K98"/>
    <mergeCell ref="F62:K64"/>
    <mergeCell ref="B37:M37"/>
    <mergeCell ref="B29:C32"/>
    <mergeCell ref="D29:E32"/>
    <mergeCell ref="F65:K67"/>
    <mergeCell ref="F120:G122"/>
    <mergeCell ref="B1:M2"/>
    <mergeCell ref="B80:C82"/>
    <mergeCell ref="L68:M71"/>
    <mergeCell ref="L80:M82"/>
    <mergeCell ref="L46:M49"/>
    <mergeCell ref="D16:E19"/>
    <mergeCell ref="B5:C6"/>
    <mergeCell ref="D5:E6"/>
    <mergeCell ref="F5:K6"/>
    <mergeCell ref="D62:E64"/>
    <mergeCell ref="D80:E82"/>
    <mergeCell ref="B3:M3"/>
    <mergeCell ref="L38:M41"/>
    <mergeCell ref="B8:C11"/>
    <mergeCell ref="L5:M6"/>
    <mergeCell ref="L8:M11"/>
    <mergeCell ref="F80:K82"/>
    <mergeCell ref="L73:M76"/>
    <mergeCell ref="D8:E11"/>
    <mergeCell ref="B33:C36"/>
    <mergeCell ref="F46:K49"/>
    <mergeCell ref="D33:E36"/>
    <mergeCell ref="D12:E15"/>
    <mergeCell ref="B68:C71"/>
    <mergeCell ref="L58:M60"/>
    <mergeCell ref="B120:C122"/>
    <mergeCell ref="J117:K119"/>
    <mergeCell ref="D58:E60"/>
    <mergeCell ref="D120:E122"/>
    <mergeCell ref="L117:M119"/>
    <mergeCell ref="F68:K71"/>
    <mergeCell ref="F33:K36"/>
    <mergeCell ref="B38:C45"/>
    <mergeCell ref="D24:E27"/>
    <mergeCell ref="D73:E76"/>
    <mergeCell ref="B62:C64"/>
    <mergeCell ref="D68:E71"/>
    <mergeCell ref="F123:G159"/>
    <mergeCell ref="F91:K93"/>
    <mergeCell ref="F117:G119"/>
    <mergeCell ref="B102:C104"/>
    <mergeCell ref="D102:E104"/>
    <mergeCell ref="F102:K104"/>
    <mergeCell ref="L102:M104"/>
    <mergeCell ref="B105:C107"/>
    <mergeCell ref="D105:E107"/>
    <mergeCell ref="F105:K107"/>
    <mergeCell ref="L105:M107"/>
    <mergeCell ref="F8:K11"/>
    <mergeCell ref="F20:K23"/>
    <mergeCell ref="F38:K41"/>
    <mergeCell ref="D117:E119"/>
    <mergeCell ref="B7:M7"/>
    <mergeCell ref="L108:M111"/>
    <mergeCell ref="L65:M67"/>
    <mergeCell ref="F29:K32"/>
    <mergeCell ref="D20:E23"/>
    <mergeCell ref="L84:M86"/>
    <mergeCell ref="B12:C15"/>
    <mergeCell ref="L12:M15"/>
    <mergeCell ref="F84:K86"/>
    <mergeCell ref="B87:C90"/>
    <mergeCell ref="D87:E90"/>
    <mergeCell ref="L62:M64"/>
    <mergeCell ref="B72:M72"/>
    <mergeCell ref="D65:E67"/>
    <mergeCell ref="L29:M32"/>
    <mergeCell ref="D38:E41"/>
    <mergeCell ref="F108:K111"/>
    <mergeCell ref="D91:E93"/>
    <mergeCell ref="D108:E111"/>
    <mergeCell ref="B123:C159"/>
    <mergeCell ref="D123:E159"/>
    <mergeCell ref="F24:K27"/>
    <mergeCell ref="L24:M27"/>
    <mergeCell ref="B20:C27"/>
    <mergeCell ref="D77:E79"/>
    <mergeCell ref="F77:K79"/>
    <mergeCell ref="L77:M79"/>
    <mergeCell ref="B73:C79"/>
    <mergeCell ref="D99:E101"/>
    <mergeCell ref="F99:K101"/>
    <mergeCell ref="L99:M101"/>
    <mergeCell ref="B95:C101"/>
    <mergeCell ref="D50:E53"/>
    <mergeCell ref="F50:K53"/>
    <mergeCell ref="L50:M53"/>
    <mergeCell ref="B46:C53"/>
    <mergeCell ref="D54:E57"/>
    <mergeCell ref="F54:K57"/>
    <mergeCell ref="L54:M57"/>
    <mergeCell ref="B54:C60"/>
    <mergeCell ref="D42:E45"/>
    <mergeCell ref="F42:K45"/>
    <mergeCell ref="L42:M45"/>
    <mergeCell ref="L95:M98"/>
    <mergeCell ref="B65:C67"/>
  </mergeCells>
  <dataValidations count="1">
    <dataValidation type="list" allowBlank="1" showInputMessage="1" showErrorMessage="1" prompt="Select Rating" sqref="L120 D120:K122"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orientation="landscape" r:id="rId1"/>
  <rowBreaks count="1" manualBreakCount="1">
    <brk id="37"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M57"/>
  <sheetViews>
    <sheetView showGridLines="0" view="pageBreakPreview" zoomScaleNormal="100" zoomScaleSheetLayoutView="100" workbookViewId="0">
      <selection activeCell="S32" sqref="S32"/>
    </sheetView>
  </sheetViews>
  <sheetFormatPr defaultColWidth="8.7109375" defaultRowHeight="12" x14ac:dyDescent="0.2"/>
  <cols>
    <col min="1" max="1" width="1.7109375" style="2" customWidth="1"/>
    <col min="2" max="6" width="8.7109375" style="2" customWidth="1"/>
    <col min="7" max="7" width="7.7109375" style="2" customWidth="1"/>
    <col min="8" max="11" width="8.7109375" style="2" customWidth="1"/>
    <col min="12" max="12" width="13.42578125" style="2" customWidth="1"/>
    <col min="13" max="13" width="8.7109375" style="2" customWidth="1"/>
    <col min="14" max="16384" width="8.7109375" style="2"/>
  </cols>
  <sheetData>
    <row r="2" spans="2:12" ht="26.1" customHeight="1" x14ac:dyDescent="0.2">
      <c r="B2" s="151" t="s">
        <v>623</v>
      </c>
      <c r="C2" s="167"/>
      <c r="D2" s="167"/>
      <c r="E2" s="167"/>
      <c r="F2" s="167"/>
      <c r="G2" s="167"/>
      <c r="H2" s="167"/>
      <c r="I2" s="167"/>
      <c r="J2" s="167"/>
      <c r="K2" s="167"/>
      <c r="L2" s="167"/>
    </row>
    <row r="3" spans="2:12" ht="18.95" customHeight="1" x14ac:dyDescent="0.2">
      <c r="B3" s="269" t="s">
        <v>624</v>
      </c>
      <c r="C3" s="270"/>
      <c r="D3" s="270"/>
      <c r="E3" s="270"/>
      <c r="F3" s="270"/>
      <c r="G3" s="270"/>
      <c r="H3" s="270"/>
      <c r="I3" s="270"/>
      <c r="J3" s="270"/>
      <c r="K3" s="270"/>
      <c r="L3" s="271"/>
    </row>
    <row r="4" spans="2:12" ht="21.95" customHeight="1" x14ac:dyDescent="0.2">
      <c r="B4" s="272"/>
      <c r="C4" s="273"/>
      <c r="D4" s="273"/>
      <c r="E4" s="273"/>
      <c r="F4" s="273"/>
      <c r="G4" s="273"/>
      <c r="H4" s="273"/>
      <c r="I4" s="273"/>
      <c r="J4" s="273"/>
      <c r="K4" s="273"/>
      <c r="L4" s="274"/>
    </row>
    <row r="5" spans="2:12" ht="15.6" customHeight="1" x14ac:dyDescent="0.2">
      <c r="B5" s="169" t="s">
        <v>625</v>
      </c>
      <c r="C5" s="170"/>
      <c r="D5" s="170"/>
      <c r="E5" s="170"/>
      <c r="F5" s="170"/>
      <c r="G5" s="170"/>
      <c r="H5" s="170"/>
      <c r="I5" s="170"/>
      <c r="J5" s="170"/>
      <c r="K5" s="170"/>
      <c r="L5" s="171"/>
    </row>
    <row r="6" spans="2:12" ht="21" customHeight="1" x14ac:dyDescent="0.2">
      <c r="B6" s="172"/>
      <c r="C6" s="108"/>
      <c r="D6" s="108"/>
      <c r="E6" s="108"/>
      <c r="F6" s="108"/>
      <c r="G6" s="108"/>
      <c r="H6" s="108"/>
      <c r="I6" s="108"/>
      <c r="J6" s="108"/>
      <c r="K6" s="108"/>
      <c r="L6" s="173"/>
    </row>
    <row r="7" spans="2:12" ht="21" customHeight="1" x14ac:dyDescent="0.2">
      <c r="B7" s="172"/>
      <c r="C7" s="108"/>
      <c r="D7" s="108"/>
      <c r="E7" s="108"/>
      <c r="F7" s="108"/>
      <c r="G7" s="108"/>
      <c r="H7" s="108"/>
      <c r="I7" s="108"/>
      <c r="J7" s="108"/>
      <c r="K7" s="108"/>
      <c r="L7" s="173"/>
    </row>
    <row r="8" spans="2:12" ht="21" customHeight="1" x14ac:dyDescent="0.2">
      <c r="B8" s="172"/>
      <c r="C8" s="108"/>
      <c r="D8" s="108"/>
      <c r="E8" s="108"/>
      <c r="F8" s="108"/>
      <c r="G8" s="108"/>
      <c r="H8" s="108"/>
      <c r="I8" s="108"/>
      <c r="J8" s="108"/>
      <c r="K8" s="108"/>
      <c r="L8" s="173"/>
    </row>
    <row r="9" spans="2:12" ht="21" customHeight="1" x14ac:dyDescent="0.2">
      <c r="B9" s="172"/>
      <c r="C9" s="108"/>
      <c r="D9" s="108"/>
      <c r="E9" s="108"/>
      <c r="F9" s="108"/>
      <c r="G9" s="108"/>
      <c r="H9" s="108"/>
      <c r="I9" s="108"/>
      <c r="J9" s="108"/>
      <c r="K9" s="108"/>
      <c r="L9" s="173"/>
    </row>
    <row r="10" spans="2:12" ht="21" customHeight="1" x14ac:dyDescent="0.2">
      <c r="B10" s="172"/>
      <c r="C10" s="108"/>
      <c r="D10" s="108"/>
      <c r="E10" s="108"/>
      <c r="F10" s="108"/>
      <c r="G10" s="108"/>
      <c r="H10" s="108"/>
      <c r="I10" s="108"/>
      <c r="J10" s="108"/>
      <c r="K10" s="108"/>
      <c r="L10" s="173"/>
    </row>
    <row r="11" spans="2:12" ht="21" customHeight="1" x14ac:dyDescent="0.2">
      <c r="B11" s="172"/>
      <c r="C11" s="108"/>
      <c r="D11" s="108"/>
      <c r="E11" s="108"/>
      <c r="F11" s="108"/>
      <c r="G11" s="108"/>
      <c r="H11" s="108"/>
      <c r="I11" s="108"/>
      <c r="J11" s="108"/>
      <c r="K11" s="108"/>
      <c r="L11" s="173"/>
    </row>
    <row r="12" spans="2:12" ht="21" customHeight="1" x14ac:dyDescent="0.2">
      <c r="B12" s="172"/>
      <c r="C12" s="108"/>
      <c r="D12" s="108"/>
      <c r="E12" s="108"/>
      <c r="F12" s="108"/>
      <c r="G12" s="108"/>
      <c r="H12" s="108"/>
      <c r="I12" s="108"/>
      <c r="J12" s="108"/>
      <c r="K12" s="108"/>
      <c r="L12" s="173"/>
    </row>
    <row r="13" spans="2:12" ht="21" customHeight="1" x14ac:dyDescent="0.2">
      <c r="B13" s="172"/>
      <c r="C13" s="108"/>
      <c r="D13" s="108"/>
      <c r="E13" s="108"/>
      <c r="F13" s="108"/>
      <c r="G13" s="108"/>
      <c r="H13" s="108"/>
      <c r="I13" s="108"/>
      <c r="J13" s="108"/>
      <c r="K13" s="108"/>
      <c r="L13" s="173"/>
    </row>
    <row r="14" spans="2:12" ht="21" customHeight="1" x14ac:dyDescent="0.2">
      <c r="B14" s="172"/>
      <c r="C14" s="108"/>
      <c r="D14" s="108"/>
      <c r="E14" s="108"/>
      <c r="F14" s="108"/>
      <c r="G14" s="108"/>
      <c r="H14" s="108"/>
      <c r="I14" s="108"/>
      <c r="J14" s="108"/>
      <c r="K14" s="108"/>
      <c r="L14" s="173"/>
    </row>
    <row r="15" spans="2:12" ht="21" customHeight="1" x14ac:dyDescent="0.2">
      <c r="B15" s="172"/>
      <c r="C15" s="108"/>
      <c r="D15" s="108"/>
      <c r="E15" s="108"/>
      <c r="F15" s="108"/>
      <c r="G15" s="108"/>
      <c r="H15" s="108"/>
      <c r="I15" s="108"/>
      <c r="J15" s="108"/>
      <c r="K15" s="108"/>
      <c r="L15" s="173"/>
    </row>
    <row r="16" spans="2:12" ht="21" customHeight="1" x14ac:dyDescent="0.2">
      <c r="B16" s="172"/>
      <c r="C16" s="108"/>
      <c r="D16" s="108"/>
      <c r="E16" s="108"/>
      <c r="F16" s="108"/>
      <c r="G16" s="108"/>
      <c r="H16" s="108"/>
      <c r="I16" s="108"/>
      <c r="J16" s="108"/>
      <c r="K16" s="108"/>
      <c r="L16" s="173"/>
    </row>
    <row r="17" spans="1:13" ht="21" customHeight="1" x14ac:dyDescent="0.2">
      <c r="B17" s="172"/>
      <c r="C17" s="108"/>
      <c r="D17" s="108"/>
      <c r="E17" s="108"/>
      <c r="F17" s="108"/>
      <c r="G17" s="108"/>
      <c r="H17" s="108"/>
      <c r="I17" s="108"/>
      <c r="J17" s="108"/>
      <c r="K17" s="108"/>
      <c r="L17" s="173"/>
    </row>
    <row r="18" spans="1:13" ht="21" customHeight="1" x14ac:dyDescent="0.2">
      <c r="B18" s="172"/>
      <c r="C18" s="108"/>
      <c r="D18" s="108"/>
      <c r="E18" s="108"/>
      <c r="F18" s="108"/>
      <c r="G18" s="108"/>
      <c r="H18" s="108"/>
      <c r="I18" s="108"/>
      <c r="J18" s="108"/>
      <c r="K18" s="108"/>
      <c r="L18" s="173"/>
    </row>
    <row r="19" spans="1:13" ht="21" customHeight="1" x14ac:dyDescent="0.2">
      <c r="B19" s="172"/>
      <c r="C19" s="108"/>
      <c r="D19" s="108"/>
      <c r="E19" s="108"/>
      <c r="F19" s="108"/>
      <c r="G19" s="108"/>
      <c r="H19" s="108"/>
      <c r="I19" s="108"/>
      <c r="J19" s="108"/>
      <c r="K19" s="108"/>
      <c r="L19" s="173"/>
    </row>
    <row r="20" spans="1:13" ht="21" customHeight="1" x14ac:dyDescent="0.2">
      <c r="B20" s="172"/>
      <c r="C20" s="108"/>
      <c r="D20" s="108"/>
      <c r="E20" s="108"/>
      <c r="F20" s="108"/>
      <c r="G20" s="108"/>
      <c r="H20" s="108"/>
      <c r="I20" s="108"/>
      <c r="J20" s="108"/>
      <c r="K20" s="108"/>
      <c r="L20" s="173"/>
    </row>
    <row r="21" spans="1:13" ht="21" customHeight="1" x14ac:dyDescent="0.2">
      <c r="B21" s="172"/>
      <c r="C21" s="108"/>
      <c r="D21" s="108"/>
      <c r="E21" s="108"/>
      <c r="F21" s="108"/>
      <c r="G21" s="108"/>
      <c r="H21" s="108"/>
      <c r="I21" s="108"/>
      <c r="J21" s="108"/>
      <c r="K21" s="108"/>
      <c r="L21" s="173"/>
    </row>
    <row r="22" spans="1:13" ht="21" customHeight="1" x14ac:dyDescent="0.2">
      <c r="B22" s="172"/>
      <c r="C22" s="108"/>
      <c r="D22" s="108"/>
      <c r="E22" s="108"/>
      <c r="F22" s="108"/>
      <c r="G22" s="108"/>
      <c r="H22" s="108"/>
      <c r="I22" s="108"/>
      <c r="J22" s="108"/>
      <c r="K22" s="108"/>
      <c r="L22" s="173"/>
    </row>
    <row r="23" spans="1:13" ht="21" customHeight="1" x14ac:dyDescent="0.2">
      <c r="B23" s="174"/>
      <c r="C23" s="175"/>
      <c r="D23" s="175"/>
      <c r="E23" s="175"/>
      <c r="F23" s="175"/>
      <c r="G23" s="175"/>
      <c r="H23" s="175"/>
      <c r="I23" s="175"/>
      <c r="J23" s="175"/>
      <c r="K23" s="175"/>
      <c r="L23" s="176"/>
    </row>
    <row r="24" spans="1:13" ht="21" customHeight="1" x14ac:dyDescent="0.2"/>
    <row r="25" spans="1:13" ht="15" customHeight="1" x14ac:dyDescent="0.2">
      <c r="B25" s="269" t="s">
        <v>626</v>
      </c>
      <c r="C25" s="270"/>
      <c r="D25" s="270"/>
      <c r="E25" s="270"/>
      <c r="F25" s="270"/>
      <c r="G25" s="270"/>
      <c r="H25" s="270"/>
      <c r="I25" s="270"/>
      <c r="J25" s="270"/>
      <c r="K25" s="270"/>
      <c r="L25" s="271"/>
    </row>
    <row r="26" spans="1:13" ht="21" customHeight="1" x14ac:dyDescent="0.2">
      <c r="B26" s="272"/>
      <c r="C26" s="275"/>
      <c r="D26" s="275"/>
      <c r="E26" s="275"/>
      <c r="F26" s="275"/>
      <c r="G26" s="275"/>
      <c r="H26" s="275"/>
      <c r="I26" s="275"/>
      <c r="J26" s="275"/>
      <c r="K26" s="275"/>
      <c r="L26" s="274"/>
    </row>
    <row r="27" spans="1:13" ht="21" customHeight="1" x14ac:dyDescent="0.2">
      <c r="A27" s="76"/>
      <c r="B27" s="134" t="s">
        <v>627</v>
      </c>
      <c r="C27" s="177"/>
      <c r="D27" s="177"/>
      <c r="E27" s="177"/>
      <c r="F27" s="177"/>
      <c r="G27" s="177"/>
      <c r="H27" s="177"/>
      <c r="I27" s="177"/>
      <c r="J27" s="177"/>
      <c r="K27" s="177"/>
      <c r="L27" s="177"/>
      <c r="M27" s="76"/>
    </row>
    <row r="28" spans="1:13" ht="21" customHeight="1" x14ac:dyDescent="0.2">
      <c r="A28" s="76"/>
      <c r="B28" s="177"/>
      <c r="C28" s="177"/>
      <c r="D28" s="177"/>
      <c r="E28" s="177"/>
      <c r="F28" s="177"/>
      <c r="G28" s="177"/>
      <c r="H28" s="177"/>
      <c r="I28" s="177"/>
      <c r="J28" s="177"/>
      <c r="K28" s="177"/>
      <c r="L28" s="177"/>
      <c r="M28" s="76"/>
    </row>
    <row r="29" spans="1:13" ht="21" customHeight="1" x14ac:dyDescent="0.2">
      <c r="A29" s="76"/>
      <c r="B29" s="177"/>
      <c r="C29" s="177"/>
      <c r="D29" s="177"/>
      <c r="E29" s="177"/>
      <c r="F29" s="177"/>
      <c r="G29" s="177"/>
      <c r="H29" s="177"/>
      <c r="I29" s="177"/>
      <c r="J29" s="177"/>
      <c r="K29" s="177"/>
      <c r="L29" s="177"/>
      <c r="M29" s="76"/>
    </row>
    <row r="30" spans="1:13" ht="21" customHeight="1" x14ac:dyDescent="0.2">
      <c r="A30" s="76"/>
      <c r="B30" s="177"/>
      <c r="C30" s="177"/>
      <c r="D30" s="177"/>
      <c r="E30" s="177"/>
      <c r="F30" s="177"/>
      <c r="G30" s="177"/>
      <c r="H30" s="177"/>
      <c r="I30" s="177"/>
      <c r="J30" s="177"/>
      <c r="K30" s="177"/>
      <c r="L30" s="177"/>
      <c r="M30" s="76"/>
    </row>
    <row r="31" spans="1:13" ht="21" customHeight="1" x14ac:dyDescent="0.2">
      <c r="A31" s="76"/>
      <c r="B31" s="177"/>
      <c r="C31" s="177"/>
      <c r="D31" s="177"/>
      <c r="E31" s="177"/>
      <c r="F31" s="177"/>
      <c r="G31" s="177"/>
      <c r="H31" s="177"/>
      <c r="I31" s="177"/>
      <c r="J31" s="177"/>
      <c r="K31" s="177"/>
      <c r="L31" s="177"/>
      <c r="M31" s="76"/>
    </row>
    <row r="32" spans="1:13" ht="21" customHeight="1" x14ac:dyDescent="0.2">
      <c r="A32" s="76"/>
      <c r="B32" s="177"/>
      <c r="C32" s="177"/>
      <c r="D32" s="177"/>
      <c r="E32" s="177"/>
      <c r="F32" s="177"/>
      <c r="G32" s="177"/>
      <c r="H32" s="177"/>
      <c r="I32" s="177"/>
      <c r="J32" s="177"/>
      <c r="K32" s="177"/>
      <c r="L32" s="177"/>
      <c r="M32" s="76"/>
    </row>
    <row r="33" spans="1:13" ht="21" customHeight="1" x14ac:dyDescent="0.2">
      <c r="A33" s="76"/>
      <c r="B33" s="177"/>
      <c r="C33" s="177"/>
      <c r="D33" s="177"/>
      <c r="E33" s="177"/>
      <c r="F33" s="177"/>
      <c r="G33" s="177"/>
      <c r="H33" s="177"/>
      <c r="I33" s="177"/>
      <c r="J33" s="177"/>
      <c r="K33" s="177"/>
      <c r="L33" s="177"/>
      <c r="M33" s="76"/>
    </row>
    <row r="34" spans="1:13" ht="21" customHeight="1" x14ac:dyDescent="0.2">
      <c r="A34" s="76"/>
      <c r="B34" s="177"/>
      <c r="C34" s="177"/>
      <c r="D34" s="177"/>
      <c r="E34" s="177"/>
      <c r="F34" s="177"/>
      <c r="G34" s="177"/>
      <c r="H34" s="177"/>
      <c r="I34" s="177"/>
      <c r="J34" s="177"/>
      <c r="K34" s="177"/>
      <c r="L34" s="177"/>
      <c r="M34" s="76"/>
    </row>
    <row r="35" spans="1:13" ht="21" customHeight="1" x14ac:dyDescent="0.2">
      <c r="A35" s="76"/>
      <c r="B35" s="177"/>
      <c r="C35" s="177"/>
      <c r="D35" s="177"/>
      <c r="E35" s="177"/>
      <c r="F35" s="177"/>
      <c r="G35" s="177"/>
      <c r="H35" s="177"/>
      <c r="I35" s="177"/>
      <c r="J35" s="177"/>
      <c r="K35" s="177"/>
      <c r="L35" s="177"/>
      <c r="M35" s="76"/>
    </row>
    <row r="36" spans="1:13" ht="21" customHeight="1" x14ac:dyDescent="0.2">
      <c r="A36" s="76"/>
      <c r="B36" s="177"/>
      <c r="C36" s="177"/>
      <c r="D36" s="177"/>
      <c r="E36" s="177"/>
      <c r="F36" s="177"/>
      <c r="G36" s="177"/>
      <c r="H36" s="177"/>
      <c r="I36" s="177"/>
      <c r="J36" s="177"/>
      <c r="K36" s="177"/>
      <c r="L36" s="177"/>
      <c r="M36" s="76"/>
    </row>
    <row r="37" spans="1:13" ht="21" customHeight="1" x14ac:dyDescent="0.2">
      <c r="A37" s="76"/>
      <c r="B37" s="177"/>
      <c r="C37" s="177"/>
      <c r="D37" s="177"/>
      <c r="E37" s="177"/>
      <c r="F37" s="177"/>
      <c r="G37" s="177"/>
      <c r="H37" s="177"/>
      <c r="I37" s="177"/>
      <c r="J37" s="177"/>
      <c r="K37" s="177"/>
      <c r="L37" s="177"/>
      <c r="M37" s="76"/>
    </row>
    <row r="38" spans="1:13" ht="21" customHeight="1" x14ac:dyDescent="0.2">
      <c r="B38" s="165" t="s">
        <v>628</v>
      </c>
      <c r="C38" s="117"/>
      <c r="D38" s="117"/>
      <c r="E38" s="117"/>
      <c r="F38" s="117"/>
      <c r="G38" s="117"/>
      <c r="H38" s="117"/>
      <c r="I38" s="117"/>
      <c r="J38" s="117"/>
      <c r="K38" s="117"/>
      <c r="L38" s="117"/>
    </row>
    <row r="39" spans="1:13" ht="21" customHeight="1" x14ac:dyDescent="0.2">
      <c r="F39" s="76"/>
      <c r="G39" s="76"/>
      <c r="H39" s="76"/>
      <c r="I39" s="76"/>
      <c r="J39" s="76"/>
      <c r="K39" s="76"/>
      <c r="L39" s="76"/>
    </row>
    <row r="40" spans="1:13" ht="49.5" customHeight="1" x14ac:dyDescent="0.2">
      <c r="A40" s="15"/>
      <c r="B40" s="168" t="s">
        <v>629</v>
      </c>
      <c r="C40" s="88"/>
      <c r="D40" s="88"/>
      <c r="E40" s="88"/>
      <c r="F40" s="134" t="s">
        <v>630</v>
      </c>
      <c r="G40" s="134"/>
      <c r="H40" s="134"/>
      <c r="I40" s="134"/>
      <c r="J40" s="134"/>
      <c r="K40" s="134"/>
      <c r="L40" s="134"/>
      <c r="M40" s="76"/>
    </row>
    <row r="41" spans="1:13" ht="42" customHeight="1" x14ac:dyDescent="0.25">
      <c r="A41" s="15"/>
      <c r="B41" s="109"/>
      <c r="C41" s="99"/>
      <c r="D41" s="99"/>
      <c r="E41" s="117"/>
      <c r="F41" s="134"/>
      <c r="G41" s="134"/>
      <c r="H41" s="134"/>
      <c r="I41" s="134"/>
      <c r="J41" s="134"/>
      <c r="K41" s="134"/>
      <c r="L41" s="134"/>
      <c r="M41" s="79"/>
    </row>
    <row r="42" spans="1:13" ht="46.5" customHeight="1" x14ac:dyDescent="0.3">
      <c r="A42" s="15"/>
      <c r="B42" s="109"/>
      <c r="C42" s="117"/>
      <c r="D42" s="117"/>
      <c r="E42" s="117"/>
      <c r="F42" s="178"/>
      <c r="G42" s="178"/>
      <c r="H42" s="178"/>
      <c r="I42" s="178"/>
      <c r="J42" s="178"/>
      <c r="K42" s="178"/>
      <c r="L42" s="178"/>
      <c r="M42" s="74"/>
    </row>
    <row r="43" spans="1:13" ht="86.25" customHeight="1" x14ac:dyDescent="0.2">
      <c r="A43" s="76"/>
      <c r="B43" s="166" t="s">
        <v>631</v>
      </c>
      <c r="C43" s="132"/>
      <c r="D43" s="132"/>
      <c r="E43" s="132"/>
      <c r="F43" s="134" t="s">
        <v>632</v>
      </c>
      <c r="G43" s="134"/>
      <c r="H43" s="134"/>
      <c r="I43" s="134"/>
      <c r="J43" s="134"/>
      <c r="K43" s="134"/>
      <c r="L43" s="134"/>
      <c r="M43" s="76"/>
    </row>
    <row r="44" spans="1:13" ht="86.25" customHeight="1" x14ac:dyDescent="0.2">
      <c r="A44" s="76"/>
      <c r="B44" s="132"/>
      <c r="C44" s="132"/>
      <c r="D44" s="132"/>
      <c r="E44" s="132"/>
      <c r="F44" s="134"/>
      <c r="G44" s="134"/>
      <c r="H44" s="134"/>
      <c r="I44" s="134"/>
      <c r="J44" s="134"/>
      <c r="K44" s="134"/>
      <c r="L44" s="134"/>
      <c r="M44" s="76"/>
    </row>
    <row r="45" spans="1:13" ht="86.25" customHeight="1" x14ac:dyDescent="0.2">
      <c r="A45" s="76"/>
      <c r="B45" s="132"/>
      <c r="C45" s="132"/>
      <c r="D45" s="132"/>
      <c r="E45" s="132"/>
      <c r="F45" s="134"/>
      <c r="G45" s="134"/>
      <c r="H45" s="134"/>
      <c r="I45" s="134"/>
      <c r="J45" s="134"/>
      <c r="K45" s="134"/>
      <c r="L45" s="134"/>
      <c r="M45" s="76"/>
    </row>
    <row r="46" spans="1:13" ht="86.25" customHeight="1" x14ac:dyDescent="0.2">
      <c r="A46" s="76"/>
      <c r="B46" s="132"/>
      <c r="C46" s="132"/>
      <c r="D46" s="132"/>
      <c r="E46" s="132"/>
      <c r="F46" s="134"/>
      <c r="G46" s="134"/>
      <c r="H46" s="134"/>
      <c r="I46" s="134"/>
      <c r="J46" s="134"/>
      <c r="K46" s="134"/>
      <c r="L46" s="134"/>
      <c r="M46" s="76"/>
    </row>
    <row r="47" spans="1:13" ht="15.6" customHeight="1" x14ac:dyDescent="0.2">
      <c r="B47" s="76"/>
      <c r="C47" s="76"/>
      <c r="D47" s="76"/>
      <c r="E47" s="76"/>
      <c r="F47" s="76"/>
      <c r="G47" s="76"/>
      <c r="H47" s="76"/>
      <c r="I47" s="76"/>
      <c r="J47" s="76"/>
      <c r="K47" s="76"/>
      <c r="L47" s="76"/>
    </row>
    <row r="48" spans="1:13" ht="15.6" customHeight="1" x14ac:dyDescent="0.2"/>
    <row r="49" s="2" customFormat="1" ht="15.6" customHeight="1" x14ac:dyDescent="0.2"/>
    <row r="50" s="2" customFormat="1" ht="15.6" customHeight="1" x14ac:dyDescent="0.2"/>
    <row r="51" s="2" customFormat="1" ht="15.6" customHeight="1" x14ac:dyDescent="0.2"/>
    <row r="52" s="2" customFormat="1" ht="15.6" customHeight="1" x14ac:dyDescent="0.2"/>
    <row r="53" s="2" customFormat="1" ht="15.6" customHeight="1" x14ac:dyDescent="0.2"/>
    <row r="54" s="2" customFormat="1" ht="15.6" customHeight="1" x14ac:dyDescent="0.2"/>
    <row r="55" s="2" customFormat="1" ht="15.6" customHeight="1" x14ac:dyDescent="0.2"/>
    <row r="56" s="2" customFormat="1" ht="15.6" customHeight="1" x14ac:dyDescent="0.2"/>
    <row r="57" s="2" customFormat="1" ht="15.6" customHeight="1" x14ac:dyDescent="0.2"/>
  </sheetData>
  <sheetProtection sheet="1" objects="1" scenarios="1" formatColumns="0" formatRows="0"/>
  <mergeCells count="10">
    <mergeCell ref="B38:L38"/>
    <mergeCell ref="B43:E46"/>
    <mergeCell ref="B3:L4"/>
    <mergeCell ref="B25:L26"/>
    <mergeCell ref="B2:L2"/>
    <mergeCell ref="B40:E42"/>
    <mergeCell ref="F43:L46"/>
    <mergeCell ref="B5:L23"/>
    <mergeCell ref="B27:L37"/>
    <mergeCell ref="F40:L42"/>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- 6</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Colombia</GEFCountry>
    <Classification xmlns="ceb00776-aa5c-4fc8-b6fe-5f035152e4b6">Public</Classification>
    <Country1 xmlns="ceb00776-aa5c-4fc8-b6fe-5f035152e4b6" xsi:nil="true"/>
    <DocPrefix xmlns="ceb00776-aa5c-4fc8-b6fe-5f035152e4b6">Project Implementation Report (PIR)</DocPrefix>
    <GEFID xmlns="ceb00776-aa5c-4fc8-b6fe-5f035152e4b6">9441</GEFID>
    <ProjectType xmlns="ceb00776-aa5c-4fc8-b6fe-5f035152e4b6">FSP</ProjectType>
    <DocCategory xmlns="b8caa731-411c-4ce8-a2a6-5b517e250d33" xsi:nil="true"/>
    <GEFProjectID xmlns="ceb00776-aa5c-4fc8-b6fe-5f035152e4b6">05d7ed57-df7c-e811-8124-3863bb2e1360</GEFProjectID>
    <DocActive xmlns="ceb00776-aa5c-4fc8-b6fe-5f035152e4b6">Active</DocActive>
    <DocCategory xmlns="ceb00776-aa5c-4fc8-b6fe-5f035152e4b6">M and E Document</DocCategory>
    <FocalArea xmlns="b8caa731-411c-4ce8-a2a6-5b517e250d33" xsi:nil="true"/>
    <FocalArea xmlns="ceb00776-aa5c-4fc8-b6fe-5f035152e4b6">Multi Focal Area</FocalArea>
    <ProjectStatus xmlns="b8caa731-411c-4ce8-a2a6-5b517e250d33">Under Implementation</ProjectStatus>
    <DocType xmlns="ceb00776-aa5c-4fc8-b6fe-5f035152e4b6">PIR 5</DocType>
    <ProjectTitle xmlns="ceb00776-aa5c-4fc8-b6fe-5f035152e4b6">Contributing to the Integrated Management of Biodiversity of the Pacific Region of Colombia to Build Peace</ProjectTitle>
    <RecordStatus xmlns="b8caa731-411c-4ce8-a2a6-5b517e250d33">Active</RecordStatus>
    <TrustFundType xmlns="ceb00776-aa5c-4fc8-b6fe-5f035152e4b6">GET</TrustFundType>
    <TaxCatchAll xmlns="3e02667f-0271-471b-bd6e-11a2e16def1d" xsi:nil="true"/>
    <DocumentTitle xmlns="ceb00776-aa5c-4fc8-b6fe-5f035152e4b6">GEFID9441_2025PIR_FAO_Colombia</DocumentTitle>
    <GEFID xmlns="b8caa731-411c-4ce8-a2a6-5b517e250d33" xsi:nil="true"/>
    <TrustFund xmlns="b8caa731-411c-4ce8-a2a6-5b517e250d33">GET</TrustFund>
    <lcf76f155ced4ddcb4097134ff3c332f xmlns="ff57b53f-0493-42a0-86f6-b9b1333ab0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037C0D-FB69-42DC-BF7B-E86CDA6DA7D6}">
  <ds:schemaRefs>
    <ds:schemaRef ds:uri="http://schemas.microsoft.com/sharepoint/v3/contenttype/forms"/>
  </ds:schemaRefs>
</ds:datastoreItem>
</file>

<file path=customXml/itemProps2.xml><?xml version="1.0" encoding="utf-8"?>
<ds:datastoreItem xmlns:ds="http://schemas.openxmlformats.org/officeDocument/2006/customXml" ds:itemID="{E9A383B3-CBD0-413F-8B98-78CF4432D10F}"/>
</file>

<file path=customXml/itemProps3.xml><?xml version="1.0" encoding="utf-8"?>
<ds:datastoreItem xmlns:ds="http://schemas.openxmlformats.org/officeDocument/2006/customXml" ds:itemID="{BCF8BDB2-B3F9-43CB-9277-59645C05BC0B}">
  <ds:schemaRefs>
    <ds:schemaRef ds:uri="http://www.w3.org/XML/1998/namespace"/>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52313005-1620-4beb-afbc-af35b691e94c"/>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25</vt:i4>
      </vt:variant>
    </vt:vector>
  </HeadingPairs>
  <TitlesOfParts>
    <vt:vector size="45" baseType="lpstr">
      <vt:lpstr>Table of Contents</vt:lpstr>
      <vt:lpstr>1. Basic project data</vt:lpstr>
      <vt:lpstr>_Calc</vt:lpstr>
      <vt:lpstr>Countries</vt:lpstr>
      <vt:lpstr>TypeofTrustFund</vt:lpstr>
      <vt:lpstr>FocalArea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'2. Progress towards outcomes'!Print_Area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Wulseh, Chancelyne (OCBD)</cp:lastModifiedBy>
  <cp:revision/>
  <dcterms:created xsi:type="dcterms:W3CDTF">2025-03-28T08:41:42Z</dcterms:created>
  <dcterms:modified xsi:type="dcterms:W3CDTF">2025-09-11T13:22:38Z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9427200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